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Dropbox\UNSA\Seminario de Informatica 2018\"/>
    </mc:Choice>
  </mc:AlternateContent>
  <xr:revisionPtr revIDLastSave="0" documentId="13_ncr:1_{A3D2B5CF-20DB-42E5-B074-1C0565FE0CF8}" xr6:coauthVersionLast="41" xr6:coauthVersionMax="41" xr10:uidLastSave="{00000000-0000-0000-0000-000000000000}"/>
  <bookViews>
    <workbookView xWindow="-120" yWindow="-120" windowWidth="29040" windowHeight="15840" xr2:uid="{0C927AF7-E3FD-4791-B265-4F1EB4A8C9D0}"/>
  </bookViews>
  <sheets>
    <sheet name="Historia" sheetId="1" r:id="rId1"/>
    <sheet name="Tipos de Referencias" sheetId="2" r:id="rId2"/>
    <sheet name="Copiar Fórmulas" sheetId="3" r:id="rId3"/>
    <sheet name="Nombres" sheetId="4" r:id="rId4"/>
    <sheet name="AlternativaTP2" sheetId="5" r:id="rId5"/>
    <sheet name="AlternativaTP5" sheetId="6" r:id="rId6"/>
    <sheet name="AlternativaTP5Cont" sheetId="7" r:id="rId7"/>
  </sheets>
  <definedNames>
    <definedName name="Hoteles">AlternativaTP5!$B$12:$M$102</definedName>
    <definedName name="IVA_TASA_GENERAL" comment="Alicuota de IVA - Tasa General." localSheetId="3">Nombres!$B$36</definedName>
    <definedName name="Plazas">AlternativaTP5!$L$12:$L$102</definedName>
    <definedName name="Precio_Mayorista" comment="Porcentaje de margen para Precio Mayorista">AlternativaTP2!$B$8</definedName>
    <definedName name="Precio_Minorista" comment="Porcentaje de margen para Precio Minorista">AlternativaTP2!$B$9</definedName>
    <definedName name="REGIONES">AlternativaTP5Cont!$J$11:$K$36</definedName>
    <definedName name="VENTAS_2017" comment="Ventas correspondientes al año 2017." localSheetId="3">Nombres!$B$58:$B$69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7" l="1"/>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T15" i="6"/>
  <c r="T22" i="6"/>
  <c r="T21" i="6"/>
  <c r="T20" i="6"/>
  <c r="T19" i="6"/>
  <c r="T18" i="6"/>
  <c r="T17" i="6"/>
  <c r="T16" i="6"/>
  <c r="G12" i="5" l="1"/>
  <c r="F12" i="5"/>
  <c r="F13" i="5"/>
  <c r="G13" i="5"/>
  <c r="F14" i="5"/>
  <c r="G14" i="5"/>
  <c r="F15" i="5"/>
  <c r="G15" i="5"/>
  <c r="F16" i="5"/>
  <c r="G16" i="5"/>
  <c r="F17" i="5"/>
  <c r="G17" i="5"/>
  <c r="F18" i="5"/>
  <c r="G18" i="5"/>
  <c r="F19" i="5"/>
  <c r="G19" i="5"/>
  <c r="F20" i="5"/>
  <c r="G20" i="5"/>
  <c r="F21" i="5"/>
  <c r="G21" i="5"/>
  <c r="F22" i="5"/>
  <c r="G22" i="5"/>
  <c r="F23" i="5"/>
  <c r="G23" i="5"/>
  <c r="F24" i="5"/>
  <c r="G24" i="5"/>
  <c r="F25" i="5"/>
  <c r="G25" i="5"/>
  <c r="F26" i="5"/>
  <c r="G26" i="5"/>
  <c r="F27" i="5"/>
  <c r="G27" i="5"/>
  <c r="F28" i="5"/>
  <c r="G28" i="5"/>
  <c r="F29" i="5"/>
  <c r="G29" i="5"/>
  <c r="F30" i="5"/>
  <c r="G30" i="5"/>
  <c r="F31" i="5"/>
  <c r="G31" i="5"/>
  <c r="F32" i="5"/>
  <c r="G32" i="5"/>
  <c r="F33" i="5"/>
  <c r="G33" i="5"/>
  <c r="F34" i="5"/>
  <c r="G34" i="5"/>
  <c r="F35" i="5"/>
  <c r="G35" i="5"/>
  <c r="F36" i="5"/>
  <c r="G36" i="5"/>
  <c r="F37" i="5"/>
  <c r="G37" i="5"/>
  <c r="F38" i="5"/>
  <c r="G38" i="5"/>
  <c r="F39" i="5"/>
  <c r="G39" i="5"/>
  <c r="F40" i="5"/>
  <c r="G40" i="5"/>
  <c r="F41" i="5"/>
  <c r="G41" i="5"/>
  <c r="F42" i="5"/>
  <c r="G42" i="5"/>
  <c r="F43" i="5"/>
  <c r="G43" i="5"/>
  <c r="F44" i="5"/>
  <c r="G44" i="5"/>
  <c r="F45" i="5"/>
  <c r="G45" i="5"/>
  <c r="F46" i="5"/>
  <c r="G46" i="5"/>
  <c r="F47" i="5"/>
  <c r="G47" i="5"/>
  <c r="F48" i="5"/>
  <c r="G48" i="5"/>
  <c r="F49" i="5"/>
  <c r="G49" i="5"/>
  <c r="F50" i="5"/>
  <c r="G50" i="5"/>
  <c r="F51" i="5"/>
  <c r="G51" i="5"/>
  <c r="F52" i="5"/>
  <c r="G52" i="5"/>
  <c r="F53" i="5"/>
  <c r="G53" i="5"/>
  <c r="F54" i="5"/>
  <c r="G54" i="5"/>
  <c r="F55" i="5"/>
  <c r="G55" i="5"/>
  <c r="F56" i="5"/>
  <c r="G56" i="5"/>
  <c r="F57" i="5"/>
  <c r="G57" i="5"/>
  <c r="F58" i="5"/>
  <c r="G58" i="5"/>
  <c r="F59" i="5"/>
  <c r="G59" i="5"/>
  <c r="F60" i="5"/>
  <c r="G60" i="5"/>
  <c r="F61" i="5"/>
  <c r="G61" i="5"/>
  <c r="F62" i="5"/>
  <c r="G62" i="5"/>
  <c r="F63" i="5"/>
  <c r="G63" i="5"/>
  <c r="F64" i="5"/>
  <c r="G64" i="5"/>
  <c r="F65" i="5"/>
  <c r="G65" i="5"/>
  <c r="F66" i="5"/>
  <c r="G66" i="5"/>
  <c r="F67" i="5"/>
  <c r="G67" i="5"/>
  <c r="F68" i="5"/>
  <c r="G68" i="5"/>
  <c r="F69" i="5"/>
  <c r="G69" i="5"/>
  <c r="F70" i="5"/>
  <c r="G70" i="5"/>
  <c r="F71" i="5"/>
  <c r="G71" i="5"/>
  <c r="F72" i="5"/>
  <c r="G72" i="5"/>
  <c r="F73" i="5"/>
  <c r="G73" i="5"/>
  <c r="F74" i="5"/>
  <c r="G74" i="5"/>
  <c r="F75" i="5"/>
  <c r="G75" i="5"/>
  <c r="F76" i="5"/>
  <c r="G76" i="5"/>
  <c r="F77" i="5"/>
  <c r="G77" i="5"/>
  <c r="F78" i="5"/>
  <c r="G78" i="5"/>
  <c r="F79" i="5"/>
  <c r="G79" i="5"/>
  <c r="F80" i="5"/>
  <c r="G80" i="5"/>
  <c r="F81" i="5"/>
  <c r="G81" i="5"/>
  <c r="F82" i="5"/>
  <c r="G82" i="5"/>
  <c r="F83" i="5"/>
  <c r="G83" i="5"/>
  <c r="F84" i="5"/>
  <c r="G84" i="5"/>
  <c r="F85" i="5"/>
  <c r="G85" i="5"/>
  <c r="F86" i="5"/>
  <c r="G86" i="5"/>
  <c r="F87" i="5"/>
  <c r="G87" i="5"/>
  <c r="F88" i="5"/>
  <c r="G88" i="5"/>
  <c r="F89" i="5"/>
  <c r="G89" i="5"/>
  <c r="F90" i="5"/>
  <c r="G90" i="5"/>
  <c r="F91" i="5"/>
  <c r="G91" i="5"/>
  <c r="F92" i="5"/>
  <c r="G92" i="5"/>
  <c r="F93" i="5"/>
  <c r="G93" i="5"/>
  <c r="F94" i="5"/>
  <c r="G94" i="5"/>
  <c r="F95" i="5"/>
  <c r="G95" i="5"/>
  <c r="F96" i="5"/>
  <c r="G96" i="5"/>
  <c r="F97" i="5"/>
  <c r="G97" i="5"/>
  <c r="F98" i="5"/>
  <c r="G98" i="5"/>
  <c r="F99" i="5"/>
  <c r="G99" i="5"/>
  <c r="F100" i="5"/>
  <c r="G100" i="5"/>
  <c r="F101" i="5"/>
  <c r="G101" i="5"/>
  <c r="F102" i="5"/>
  <c r="G102" i="5"/>
  <c r="F103" i="5"/>
  <c r="G103" i="5"/>
  <c r="F104" i="5"/>
  <c r="G104" i="5"/>
  <c r="F105" i="5"/>
  <c r="G105" i="5"/>
  <c r="F106" i="5"/>
  <c r="G106" i="5"/>
  <c r="F107" i="5"/>
  <c r="G107" i="5"/>
  <c r="F108" i="5"/>
  <c r="G108" i="5"/>
  <c r="F109" i="5"/>
  <c r="G109" i="5"/>
  <c r="F110" i="5"/>
  <c r="G110" i="5"/>
  <c r="F111" i="5"/>
  <c r="G111" i="5"/>
  <c r="F112" i="5"/>
  <c r="G112" i="5"/>
  <c r="F113" i="5"/>
  <c r="G113" i="5"/>
  <c r="F114" i="5"/>
  <c r="G114" i="5"/>
  <c r="F115" i="5"/>
  <c r="G115" i="5"/>
  <c r="F116" i="5"/>
  <c r="G116" i="5"/>
  <c r="F117" i="5"/>
  <c r="G117" i="5"/>
  <c r="F118" i="5"/>
  <c r="G118" i="5"/>
  <c r="F119" i="5"/>
  <c r="G119" i="5"/>
  <c r="F120" i="5"/>
  <c r="G120" i="5"/>
  <c r="F121" i="5"/>
  <c r="G121" i="5"/>
  <c r="F122" i="5"/>
  <c r="G122" i="5"/>
  <c r="F123" i="5"/>
  <c r="G123" i="5"/>
  <c r="F124" i="5"/>
  <c r="G124" i="5"/>
  <c r="F125" i="5"/>
  <c r="G125" i="5"/>
  <c r="F126" i="5"/>
  <c r="G126" i="5"/>
  <c r="F127" i="5"/>
  <c r="G127" i="5"/>
  <c r="F128" i="5"/>
  <c r="G128" i="5"/>
  <c r="F129" i="5"/>
  <c r="G129" i="5"/>
  <c r="F130" i="5"/>
  <c r="G130" i="5"/>
  <c r="F131" i="5"/>
  <c r="G131" i="5"/>
  <c r="F132" i="5"/>
  <c r="G132" i="5"/>
  <c r="F133" i="5"/>
  <c r="G133" i="5"/>
  <c r="F134" i="5"/>
  <c r="G134" i="5"/>
  <c r="F135" i="5"/>
  <c r="G135" i="5"/>
  <c r="F136" i="5"/>
  <c r="G136" i="5"/>
  <c r="F137" i="5"/>
  <c r="G137" i="5"/>
  <c r="F138" i="5"/>
  <c r="G138" i="5"/>
  <c r="F139" i="5"/>
  <c r="G139" i="5"/>
  <c r="F140" i="5"/>
  <c r="G140" i="5"/>
  <c r="F141" i="5"/>
  <c r="G141" i="5"/>
  <c r="F142" i="5"/>
  <c r="G142" i="5"/>
  <c r="F143" i="5"/>
  <c r="G143" i="5"/>
  <c r="F144" i="5"/>
  <c r="G144" i="5"/>
  <c r="F145" i="5"/>
  <c r="G145" i="5"/>
  <c r="F146" i="5"/>
  <c r="G146" i="5"/>
  <c r="F147" i="5"/>
  <c r="G147" i="5"/>
  <c r="F148" i="5"/>
  <c r="G148" i="5"/>
  <c r="F149" i="5"/>
  <c r="G149" i="5"/>
  <c r="F150" i="5"/>
  <c r="G150" i="5"/>
  <c r="F151" i="5"/>
  <c r="G151" i="5"/>
  <c r="F152" i="5"/>
  <c r="G152" i="5"/>
  <c r="F153" i="5"/>
  <c r="G153" i="5"/>
  <c r="F154" i="5"/>
  <c r="G154" i="5"/>
  <c r="F155" i="5"/>
  <c r="G155" i="5"/>
  <c r="F156" i="5"/>
  <c r="G156" i="5"/>
  <c r="F157" i="5"/>
  <c r="G157" i="5"/>
  <c r="F158" i="5"/>
  <c r="G158" i="5"/>
  <c r="F159" i="5"/>
  <c r="G159" i="5"/>
  <c r="F160" i="5"/>
  <c r="G160" i="5"/>
  <c r="F161" i="5"/>
  <c r="G161" i="5"/>
  <c r="F162" i="5"/>
  <c r="G162" i="5"/>
  <c r="F163" i="5"/>
  <c r="G163" i="5"/>
  <c r="F164" i="5"/>
  <c r="G164" i="5"/>
  <c r="F165" i="5"/>
  <c r="G165" i="5"/>
  <c r="F166" i="5"/>
  <c r="G166" i="5"/>
  <c r="F167" i="5"/>
  <c r="G167" i="5"/>
  <c r="F168" i="5"/>
  <c r="G168" i="5"/>
  <c r="F169" i="5"/>
  <c r="G169" i="5"/>
  <c r="F170" i="5"/>
  <c r="G170" i="5"/>
  <c r="F171" i="5"/>
  <c r="G171" i="5"/>
  <c r="F172" i="5"/>
  <c r="G172" i="5"/>
  <c r="F173" i="5"/>
  <c r="G173" i="5"/>
  <c r="F174" i="5"/>
  <c r="G174" i="5"/>
  <c r="F175" i="5"/>
  <c r="G175" i="5"/>
  <c r="F176" i="5"/>
  <c r="G176" i="5"/>
  <c r="F177" i="5"/>
  <c r="G177" i="5"/>
  <c r="F178" i="5"/>
  <c r="G178" i="5"/>
  <c r="F179" i="5"/>
  <c r="G179" i="5"/>
  <c r="F180" i="5"/>
  <c r="G180" i="5"/>
  <c r="F181" i="5"/>
  <c r="G181" i="5"/>
  <c r="F182" i="5"/>
  <c r="G182" i="5"/>
  <c r="F183" i="5"/>
  <c r="G183" i="5"/>
  <c r="F184" i="5"/>
  <c r="G184" i="5"/>
  <c r="F185" i="5"/>
  <c r="G185" i="5"/>
  <c r="F186" i="5"/>
  <c r="G186" i="5"/>
  <c r="F187" i="5"/>
  <c r="G187" i="5"/>
  <c r="F188" i="5"/>
  <c r="G188" i="5"/>
  <c r="F189" i="5"/>
  <c r="G189" i="5"/>
  <c r="F190" i="5"/>
  <c r="G190" i="5"/>
  <c r="F191" i="5"/>
  <c r="G191" i="5"/>
  <c r="F192" i="5"/>
  <c r="G192" i="5"/>
  <c r="F193" i="5"/>
  <c r="G193" i="5"/>
  <c r="F194" i="5"/>
  <c r="G194" i="5"/>
  <c r="F195" i="5"/>
  <c r="G195" i="5"/>
  <c r="F196" i="5"/>
  <c r="G196" i="5"/>
  <c r="F197" i="5"/>
  <c r="G197" i="5"/>
  <c r="F198" i="5"/>
  <c r="G198" i="5"/>
  <c r="F199" i="5"/>
  <c r="G199" i="5"/>
  <c r="F200" i="5"/>
  <c r="G200" i="5"/>
  <c r="F201" i="5"/>
  <c r="G201" i="5"/>
  <c r="F202" i="5"/>
  <c r="G202" i="5"/>
  <c r="F203" i="5"/>
  <c r="G203" i="5"/>
  <c r="F204" i="5"/>
  <c r="G204" i="5"/>
  <c r="F205" i="5"/>
  <c r="G205" i="5"/>
  <c r="F206" i="5"/>
  <c r="G206" i="5"/>
  <c r="F207" i="5"/>
  <c r="G207" i="5"/>
  <c r="F208" i="5"/>
  <c r="G208" i="5"/>
  <c r="F209" i="5"/>
  <c r="G209" i="5"/>
  <c r="F210" i="5"/>
  <c r="G210" i="5"/>
  <c r="F211" i="5"/>
  <c r="G211" i="5"/>
  <c r="F212" i="5"/>
  <c r="G212" i="5"/>
  <c r="F213" i="5"/>
  <c r="G213" i="5"/>
  <c r="F214" i="5"/>
  <c r="G214" i="5"/>
  <c r="F215" i="5"/>
  <c r="G215" i="5"/>
  <c r="F216" i="5"/>
  <c r="G216" i="5"/>
  <c r="F217" i="5"/>
  <c r="G217" i="5"/>
  <c r="F218" i="5"/>
  <c r="G218" i="5"/>
  <c r="F219" i="5"/>
  <c r="G219" i="5"/>
  <c r="F220" i="5"/>
  <c r="G220" i="5"/>
  <c r="F221" i="5"/>
  <c r="G221" i="5"/>
  <c r="F222" i="5"/>
  <c r="G222" i="5"/>
  <c r="F223" i="5"/>
  <c r="G223" i="5"/>
  <c r="F224" i="5"/>
  <c r="G224" i="5"/>
  <c r="F225" i="5"/>
  <c r="G225" i="5"/>
  <c r="F226" i="5"/>
  <c r="G226" i="5"/>
  <c r="F227" i="5"/>
  <c r="G227" i="5"/>
  <c r="F228" i="5"/>
  <c r="G228" i="5"/>
  <c r="F229" i="5"/>
  <c r="G229" i="5"/>
  <c r="F230" i="5"/>
  <c r="G230" i="5"/>
  <c r="F231" i="5"/>
  <c r="G231" i="5"/>
  <c r="F232" i="5"/>
  <c r="G232" i="5"/>
  <c r="F233" i="5"/>
  <c r="G233" i="5"/>
  <c r="F234" i="5"/>
  <c r="G234" i="5"/>
  <c r="F235" i="5"/>
  <c r="G235" i="5"/>
  <c r="F236" i="5"/>
  <c r="G236" i="5"/>
  <c r="F237" i="5"/>
  <c r="G237" i="5"/>
  <c r="F238" i="5"/>
  <c r="G238" i="5"/>
  <c r="F239" i="5"/>
  <c r="G239" i="5"/>
  <c r="F240" i="5"/>
  <c r="G240" i="5"/>
  <c r="F241" i="5"/>
  <c r="G241" i="5"/>
  <c r="F242" i="5"/>
  <c r="G242" i="5"/>
  <c r="F243" i="5"/>
  <c r="G243" i="5"/>
  <c r="F244" i="5"/>
  <c r="G244" i="5"/>
  <c r="F245" i="5"/>
  <c r="G245" i="5"/>
  <c r="F246" i="5"/>
  <c r="G246" i="5"/>
  <c r="F247" i="5"/>
  <c r="G247" i="5"/>
  <c r="F248" i="5"/>
  <c r="G248" i="5"/>
  <c r="F249" i="5"/>
  <c r="G249" i="5"/>
  <c r="F250" i="5"/>
  <c r="G250" i="5"/>
  <c r="F251" i="5"/>
  <c r="G251" i="5"/>
  <c r="F252" i="5"/>
  <c r="G252" i="5"/>
  <c r="F253" i="5"/>
  <c r="G253" i="5"/>
  <c r="F254" i="5"/>
  <c r="G254" i="5"/>
  <c r="F255" i="5"/>
  <c r="G255" i="5"/>
  <c r="F256" i="5"/>
  <c r="G256" i="5"/>
  <c r="F257" i="5"/>
  <c r="G257" i="5"/>
  <c r="F258" i="5"/>
  <c r="G258" i="5"/>
  <c r="F259" i="5"/>
  <c r="G259" i="5"/>
  <c r="F260" i="5"/>
  <c r="G260" i="5"/>
  <c r="F261" i="5"/>
  <c r="G261" i="5"/>
  <c r="F80" i="4"/>
  <c r="F79" i="4"/>
  <c r="F78" i="4"/>
  <c r="F77" i="4"/>
  <c r="F76" i="4"/>
  <c r="F75" i="4"/>
  <c r="B37" i="4"/>
  <c r="B41" i="4"/>
  <c r="B40" i="4"/>
  <c r="B39" i="4"/>
  <c r="B38" i="4"/>
  <c r="B79" i="3"/>
  <c r="D83" i="3"/>
  <c r="C83" i="3"/>
  <c r="B83" i="3"/>
  <c r="D82" i="3"/>
  <c r="C82" i="3"/>
  <c r="B82" i="3"/>
  <c r="D81" i="3"/>
  <c r="C81" i="3"/>
  <c r="B81" i="3"/>
  <c r="D80" i="3"/>
  <c r="C80" i="3"/>
  <c r="B80" i="3"/>
  <c r="D79" i="3"/>
  <c r="C79" i="3"/>
  <c r="B59" i="3"/>
  <c r="B58" i="3"/>
  <c r="B62" i="3"/>
  <c r="B61" i="3"/>
  <c r="B60" i="3"/>
  <c r="B43" i="3"/>
  <c r="B44" i="3" s="1"/>
  <c r="B45" i="3" s="1"/>
  <c r="B46" i="3" s="1"/>
  <c r="B47" i="3" s="1"/>
  <c r="C23" i="3"/>
  <c r="C22" i="3"/>
  <c r="C21" i="3"/>
  <c r="C20" i="3"/>
  <c r="C19" i="3"/>
  <c r="C10" i="3"/>
  <c r="C14" i="3"/>
  <c r="C13" i="3"/>
  <c r="C12" i="3"/>
  <c r="C11" i="3"/>
  <c r="C67" i="2"/>
  <c r="C59" i="2"/>
  <c r="C17" i="2"/>
  <c r="G12" i="2"/>
</calcChain>
</file>

<file path=xl/sharedStrings.xml><?xml version="1.0" encoding="utf-8"?>
<sst xmlns="http://schemas.openxmlformats.org/spreadsheetml/2006/main" count="2998" uniqueCount="660">
  <si>
    <t>Referencias Relativas, Absolutas, Mixtas.</t>
  </si>
  <si>
    <t>Simplificando las referencias. Los nombres de celdas y rangos.</t>
  </si>
  <si>
    <t>Un poco de historia..</t>
  </si>
  <si>
    <t>Captura de Visicalc el 04/01/1979. Observese que disponía de 4 columnas y 20 filas.</t>
  </si>
  <si>
    <t xml:space="preserve">Extraído de </t>
  </si>
  <si>
    <t>http://www.bricklin.com/history/saiearly.htm</t>
  </si>
  <si>
    <t>Captura de Visicalc en un Apple II</t>
  </si>
  <si>
    <t>https://es.wikipedia.org/wiki/VisiCalc</t>
  </si>
  <si>
    <t>Cuando se cambiaba un valor previamente calculado, había que rehacer y anotar todos los cálculos posteriores.</t>
  </si>
  <si>
    <t>Desde su mismo origen, las hojas de cálculos basaron su utilidad en establecer relaciones entre las distintas celdas.</t>
  </si>
  <si>
    <t>Esta ventaja implica que, el cambio en el valor de una celda, se vea reflejado en todas las celdas que utilizan ese valor como entrada.</t>
  </si>
  <si>
    <t>Las hojas de cálculos son cuadrículas formadas por filas y columnas.</t>
  </si>
  <si>
    <t>Normalmente todas las aplicaciones de hojas de cálculo actuales identifican a las columnas con letras A, B, C… AA, AB, AC, etc.</t>
  </si>
  <si>
    <t>Y a las filas con números 1, 2, 3, … etc.</t>
  </si>
  <si>
    <t>La intersección de una fila y una columna se denomina celda.</t>
  </si>
  <si>
    <t>Así una hoja de cálculo actual como Microsoft Excel tiene 16384 columnas y 1048576 filas</t>
  </si>
  <si>
    <t>de celdas</t>
  </si>
  <si>
    <t>x</t>
  </si>
  <si>
    <t>=</t>
  </si>
  <si>
    <t>Y por lo tanto tiene…</t>
  </si>
  <si>
    <t>Referencias de Celdas</t>
  </si>
  <si>
    <t>Así la celda resaltada en rojo tiene como referencia F14</t>
  </si>
  <si>
    <t>Veamos un ejemplo, si tengo en A17 el importe y tengo que aplicar la alicuota de IVA para calcular el impuesto, puedo ponder la alicuota de IVA en B17 y calcular el impuesto en C17:</t>
  </si>
  <si>
    <t>=A17*B17</t>
  </si>
  <si>
    <t>Las celdas A17 y B17 contienen números y la celda C17 contiene la siguiente fórmula:</t>
  </si>
  <si>
    <t>Existe otra formar de hacer referencias a las celdas que se denomina F1C1, en reemplazo de las letras y números.</t>
  </si>
  <si>
    <t xml:space="preserve">Esta forma de referencia se puede cambiar en Archivos, Opciones, Fórmulas.  </t>
  </si>
  <si>
    <t>Se muestra una captura de la pantalla con la información que brinda Excel 365.</t>
  </si>
  <si>
    <t>Aplicada esta opción la fórmula que utilizamos para el cálculo del iva en la fila 17 quedaría así:</t>
  </si>
  <si>
    <t>=FC[-2]*FC[-1]</t>
  </si>
  <si>
    <t>Sabemos que hacer referencia a la misma fila porque no tiene un número positivo o negativo.</t>
  </si>
  <si>
    <t>En este esito de referencia los números pueden ser positivos o negativos: los negativos indican columnas a la izquierda o filas arriba de la celda actual, y los positivos, columnas a la derecha o filas debajo de la celda actual.</t>
  </si>
  <si>
    <t>Veamos otro ejemplo:</t>
  </si>
  <si>
    <t>=F[-1]C[-1]*F[1]C[1]</t>
  </si>
  <si>
    <t>Copiar Fórmulas</t>
  </si>
  <si>
    <t>Otra de las grandes ventajas que presentan las hojas de cálculos es que podemos copiar las fórmulas que ingresamos a otras celdas.</t>
  </si>
  <si>
    <t>Así, si tengo en vez un importe y una alícuota de iva, varios importes y varias alícuotas, a la fórmula la tipeamos una sola vez y luego la copiamos en las celdas correspondientes</t>
  </si>
  <si>
    <t>Volvamos a la refrencia habituales que utilizamos y repitamos el ejemplo:</t>
  </si>
  <si>
    <t>=A19*B19</t>
  </si>
  <si>
    <t>=A20*B20</t>
  </si>
  <si>
    <t>=A21*B21</t>
  </si>
  <si>
    <t>=A22*B22</t>
  </si>
  <si>
    <t>=A23*B23</t>
  </si>
  <si>
    <t>Es decir que independientemente el estilo de referncia que utilicemos, siempre en la copia de las fórmulas, Excel copia por defecto la referencia relativa.</t>
  </si>
  <si>
    <t>Referencia Relativa</t>
  </si>
  <si>
    <t>Por eso es más claro explicar la referencia relativa con el estilo de referencia L1C1.</t>
  </si>
  <si>
    <t>La referencia se denomina relativa, porque no es una referencia a al letra de la columna y al número de la fila, sino a la posición que ocupa la celda del resultado, en relación a las celdas que intervienen en la fórmula.</t>
  </si>
  <si>
    <t>Esta es la forma por defecto que utiliza las planillas de cálculo para copiar las fórmulas y suele ser muy útil como en el ejemplo precedente.</t>
  </si>
  <si>
    <t>En una celda se puede escribir un número, un texto, una fórmula o una función.</t>
  </si>
  <si>
    <t>Referencia Absoluta</t>
  </si>
  <si>
    <t>Si la fórmula que tipeamos no necesita ser copiada a otro lugar de la hoja, no necesitamos ocuparnos del tipo referencia.</t>
  </si>
  <si>
    <t>Pero cuando necesitamos copiar una fórmula, tenemos que tener en cuenta si las referencias que necesitamos son relativas a las celdas en donde hagamos la copia.</t>
  </si>
  <si>
    <t>Muchas veces necesitamos que una referencia sea siempre la misma, independientemente, de la celda a la cual hagamos la copia.</t>
  </si>
  <si>
    <t>Veamos el problema modificando el ejemplo anterior:</t>
  </si>
  <si>
    <t>=A43*B42</t>
  </si>
  <si>
    <t>En estilo de referecia L1C1</t>
  </si>
  <si>
    <t>=FC[-1]*F[-1]C</t>
  </si>
  <si>
    <t>=A44*B43</t>
  </si>
  <si>
    <t>=A45*B44</t>
  </si>
  <si>
    <t>=A46*B45</t>
  </si>
  <si>
    <t>=A47*B46</t>
  </si>
  <si>
    <t>La fórmula de la celda B43 multiplica A43 por B42 o lo que es lo mismo el valor de la celda un lugar a la izquierda y la celda un lugar arriba.</t>
  </si>
  <si>
    <t>Si bien la fórmula trabaja bien para la celda en donde la ingresamos, presenta errores en las celdas en donde la copiamos.</t>
  </si>
  <si>
    <t>Esto es transformar la referencia de relativa en absoluta.</t>
  </si>
  <si>
    <t>En la mayoría de las planillas de cálculo, esto se hace anteponiendo un signo pesos a la letra de la columna y al número de la fila.</t>
  </si>
  <si>
    <t>Para evitar errores en el tipeo del signo pesos, en el modo de edición de la fórmula, se puede presionar la tecla de función F4 que antepone los citados signos pesos a la referencia, cuando el cursor está en la referencia.</t>
  </si>
  <si>
    <t>Veamos con un ejemplo el funcionamiento</t>
  </si>
  <si>
    <t>=A58*$B$57</t>
  </si>
  <si>
    <t>=A59*$B$57</t>
  </si>
  <si>
    <t>=A60*$B$57</t>
  </si>
  <si>
    <t>=A61*$B$57</t>
  </si>
  <si>
    <t>=A62*$B$57</t>
  </si>
  <si>
    <t>=FC[-1]*F57C2</t>
  </si>
  <si>
    <t>Tipos de Referencias</t>
  </si>
  <si>
    <t>Referencias Relativas</t>
  </si>
  <si>
    <t>Referencias Mixtas</t>
  </si>
  <si>
    <t>Podemos establecer que una fórmula tenga una referncia absoluta para la fila pero no para la columna, o viceversa. Esto se llama referencia mixta porque combina en la misma referencia a una celda. una parte absoluta y otra relativa.</t>
  </si>
  <si>
    <t>También la podemos ingresar utilizando la tecla de función F4 presionando sucesivamente la misma, antepone el signo pesos a la fila y a la columna, luego a la fila y no a la columna, luego a la columna y no a la fila y luego no antepone nada, volviendo el ciclo a empezar.</t>
  </si>
  <si>
    <t>Veamos como quedan las distintos tipos de referencias tomando como ejemplo la celda B72 y utilizando el estilo de referencia por defecto.</t>
  </si>
  <si>
    <t>B72</t>
  </si>
  <si>
    <t>$B$72</t>
  </si>
  <si>
    <t>B$72</t>
  </si>
  <si>
    <t>Referencia Mixta: Columna relativa y Fila absoluta.</t>
  </si>
  <si>
    <t>$B72</t>
  </si>
  <si>
    <t>Referencia Mixta: Columna absoluta y Fila relativa.</t>
  </si>
  <si>
    <t>=$A79*B$78</t>
  </si>
  <si>
    <t>En este ejemplo ingreso la fórmula $A79*B$78 y la puedo copiar en todo el rango sombreado de gris (B79:D83) y siempre me multiplicara el importe de las columna A por el valor de la fila 78.</t>
  </si>
  <si>
    <t>Ejemplo de uso:</t>
  </si>
  <si>
    <t>Otro ejemplo:</t>
  </si>
  <si>
    <t>Nombres</t>
  </si>
  <si>
    <t>Las referencias y los estilos de referencias en Excel tienen cierta complejidad para su enseñanza y su utilización.</t>
  </si>
  <si>
    <t>Para simplificar la utilización de las referencias, sobretodo las absolutas, Excel permite asignar un nombre definido por el usuario a una celda o a un conjunto adyacente de celdas (rango).</t>
  </si>
  <si>
    <t>En las versiones de Excel desde el 2007 hacia adelante, en la cinta de opciones de fórmulas hay un apartdo especial para la admintración de los Nombres, aunque su uso viene de versiones anteriores.</t>
  </si>
  <si>
    <t>El cuadro de dialogo solicita la siguiente informción:</t>
  </si>
  <si>
    <t xml:space="preserve">Nombre: se sugiere utilizar una palabra representativa o un conjunto de palabra. </t>
  </si>
  <si>
    <t>El Nombre no permite que se inserten espacios y su longitud son 255 caracteres como máximo.</t>
  </si>
  <si>
    <t>El ámbito nos permite indicar si el nombre es válido para una hoja del libro o para todo el libro.</t>
  </si>
  <si>
    <t>El comentario es opcional y su uso puede ayudar cuando la hoja va a ser utilizada por otra persona.</t>
  </si>
  <si>
    <t>Se refiere a, indica la celda que contiene el valor que quermos asignarle un nombre.</t>
  </si>
  <si>
    <t>Vamos a utilizarlo con el ejemplo del cálculo de IVA:</t>
  </si>
  <si>
    <t>=A37*IVA_TASA_GENERAL</t>
  </si>
  <si>
    <t>Le indicamos que el ámbito de utilización del nombre va a ser la hoja actual, que se llama "Nombres"</t>
  </si>
  <si>
    <t>Agregamos un comentario que aclare para que utilizamos el nombre.</t>
  </si>
  <si>
    <t>Y por último hacemos referencia a que cuando indiquemos en una fórmula el nombre IVA_TASA_GENERAL, estamos haciendo referencia al valore de la celda B36 de la hoja "Nombres".</t>
  </si>
  <si>
    <t>El primer comando que vamos a ver es Asignar Nombre. Este comando me permite ingresar un nombre para referenciar a una celda determinada.</t>
  </si>
  <si>
    <t>Primero asignamos el nombre IVA_TASA_General</t>
  </si>
  <si>
    <t>Luego construimos la fórmula como se indica precedentemente.</t>
  </si>
  <si>
    <t>Observamos que al asignar nombre no necesitamos utilizar referencias absolutas para copiar este tipo de fórmulas.</t>
  </si>
  <si>
    <t>Periodo</t>
  </si>
  <si>
    <t>Ventas</t>
  </si>
  <si>
    <t>También podemos utilizar el nombre para referinos a un rango de celdas. Lo veamos con el siguiente ejemplo:</t>
  </si>
  <si>
    <t>Observecé que la referencia es al rango de las celdas B58 a B69 sombreado de gris en esta hoja.</t>
  </si>
  <si>
    <t>Ejemlos de su utlización:</t>
  </si>
  <si>
    <t>En el caso de utilizar nombre referidos a rangos, su utilización se limita a ser argumento de funciones.</t>
  </si>
  <si>
    <t>Suma de las ventas del 2017</t>
  </si>
  <si>
    <t>Promedio de las ventas del 2017</t>
  </si>
  <si>
    <t>Mínimo de las ventas del 2017</t>
  </si>
  <si>
    <t>Máximo de las ventas del 2017</t>
  </si>
  <si>
    <t>Proyección de un aumento del 10% de las ventas del 2017</t>
  </si>
  <si>
    <t>Desvìo Estándar de las ventas del 2017</t>
  </si>
  <si>
    <t>Por último el Administrador de Nombres nos permite modificar y eliminar los nombres creados.</t>
  </si>
  <si>
    <t>Con este estilo de referncia la fórmula debe leerse que multiplica el valor que está en la misma fila, dos columnas antes ( FC[-2] )por el valor que está en la misma fila una columna antes ( FC[-1] ).</t>
  </si>
  <si>
    <t>Observesé que nuestra fórmula al ser copiada, siempre va a multiplicar el valor de la misma fila pero dos celdas antes por el valor de la misma fila pero una celda antes.</t>
  </si>
  <si>
    <t>Obsérvese que al copiar la fórmula en ese estilo de referencia,  la expresión, es siempre la misma: Multiplico el valor de dos celdas a la izquierda por el valor de una celda a la izquierda, siempre de la misma fila.</t>
  </si>
  <si>
    <t>Puede suceder que no siempre queramos copiar fórmulas que tengan como referencias, celdas que estén en la misma posición relativa.</t>
  </si>
  <si>
    <t>Siempre la alícuota de IVA es 0,21 por lo cual no necesitaría ingresar al lado del importe. Podría escribirla arriba del cálculo del impuesto y construir la nueva fórmula:</t>
  </si>
  <si>
    <t>Por eso deberíamos hacer que nuestra fórmula siempre haga referencia a la celda que tiene el 0,21.</t>
  </si>
  <si>
    <t>Obsérvese que en el estilo de referencia L1C1 el número positivo o negativo que indicaba las filas arriba (negativo) o abajo (positivo) y las columnas a la izquierda (negativo) y a la derecha (positivo) son reemplazado por el número de la fila y el número de la columna.</t>
  </si>
  <si>
    <t>Esta es una alternativa de solución al punto b) del ejercicio 2 del TPNº2, utilizando nombres para referenciar los márgenes mayoristas y minoristas.</t>
  </si>
  <si>
    <t>Droguería Palacios - Lista de Precios</t>
  </si>
  <si>
    <t>Precio Mayorista</t>
  </si>
  <si>
    <t>Precio Minorista</t>
  </si>
  <si>
    <t>Producto</t>
  </si>
  <si>
    <t>Drogas</t>
  </si>
  <si>
    <t>Presentación</t>
  </si>
  <si>
    <t>Laboratorio</t>
  </si>
  <si>
    <t>Costo</t>
  </si>
  <si>
    <t>Actron 600 Rapida Accion</t>
  </si>
  <si>
    <t>ibuprofeno</t>
  </si>
  <si>
    <t>600mg Caps. Gel.Blanda x 10</t>
  </si>
  <si>
    <t>Bayer Consumer</t>
  </si>
  <si>
    <t>Actron Max Rapida Accion</t>
  </si>
  <si>
    <t>ibuprofeno + cafeína</t>
  </si>
  <si>
    <t>400mg /100mg Caps. Blandas x 10</t>
  </si>
  <si>
    <t>Actron Mujer Rapida Accion</t>
  </si>
  <si>
    <t>400mg Caps. Gelatina x 10</t>
  </si>
  <si>
    <t>Actron Pediatrico</t>
  </si>
  <si>
    <t>Oral Susp. x 100ml</t>
  </si>
  <si>
    <t>Actron Pediatrico 4%</t>
  </si>
  <si>
    <t>4% Oral Fco. Susp. x 100ml</t>
  </si>
  <si>
    <t>Actron Rapida Accion</t>
  </si>
  <si>
    <t>Acuilfem Rapida Accion</t>
  </si>
  <si>
    <t>400mg Caps. Blandas x 10</t>
  </si>
  <si>
    <t>Gezzi</t>
  </si>
  <si>
    <t>400mg Caps. Blandas x 100</t>
  </si>
  <si>
    <t>400mg Caps. Blandas x 20</t>
  </si>
  <si>
    <t>400mg Caps. Blandas x 90</t>
  </si>
  <si>
    <t>Afebril</t>
  </si>
  <si>
    <t>20mg /ml Susp. x 100ml</t>
  </si>
  <si>
    <t>Bago</t>
  </si>
  <si>
    <t>Afebril Forte</t>
  </si>
  <si>
    <t>40mg /ml Susp. x 100ml</t>
  </si>
  <si>
    <t>Afebril Masticable</t>
  </si>
  <si>
    <t>Ped. 200mg Mast. Comp. x 10</t>
  </si>
  <si>
    <t>Aliviagrip</t>
  </si>
  <si>
    <t>ibuprofeno + seudoefedrina</t>
  </si>
  <si>
    <t>Comp. Rec. x 20</t>
  </si>
  <si>
    <t>Denver Farma</t>
  </si>
  <si>
    <t>Buscapina Fem</t>
  </si>
  <si>
    <t>hioscina butilbromuro + ibuprofeno</t>
  </si>
  <si>
    <t>Comp. x 30</t>
  </si>
  <si>
    <t>Boeh.Ingel.</t>
  </si>
  <si>
    <t>Comp. x 6</t>
  </si>
  <si>
    <t>Butidiona</t>
  </si>
  <si>
    <t>400mg Comp. x 10</t>
  </si>
  <si>
    <t>Roux-Ocefa</t>
  </si>
  <si>
    <t>Copiron</t>
  </si>
  <si>
    <t>400mg Comp. Rec. x 10</t>
  </si>
  <si>
    <t>Microsules Arg</t>
  </si>
  <si>
    <t>400mg Comp. Rec. x 20</t>
  </si>
  <si>
    <t>Copiron Suspension</t>
  </si>
  <si>
    <t>2g /100ml Susp. x 90ml</t>
  </si>
  <si>
    <t>Dolorsyn 400</t>
  </si>
  <si>
    <t>Omega</t>
  </si>
  <si>
    <t>400mg Comp. x 30</t>
  </si>
  <si>
    <t>Dolorsyn Termico</t>
  </si>
  <si>
    <t>2g /100ml Oral Susp. x 120ml</t>
  </si>
  <si>
    <t>Druisel</t>
  </si>
  <si>
    <t>400mg /3ml Iny. Amp. x 100 x 3ml EH</t>
  </si>
  <si>
    <t>Northia</t>
  </si>
  <si>
    <t>600mg Comp. Rec. x 20</t>
  </si>
  <si>
    <t>Druisel Vl</t>
  </si>
  <si>
    <t>400mg Comp. Rec. x 100</t>
  </si>
  <si>
    <t>Oral Susp. x 90ml</t>
  </si>
  <si>
    <t>Fabogesic</t>
  </si>
  <si>
    <t>Savant Retail</t>
  </si>
  <si>
    <t>Fabogesic 600</t>
  </si>
  <si>
    <t>600mg Comp. x 10</t>
  </si>
  <si>
    <t>600mg Comp. x 20</t>
  </si>
  <si>
    <t>Fabogesic Niños</t>
  </si>
  <si>
    <t>4% Susp. x 90ml</t>
  </si>
  <si>
    <t>Fabogesic Vl</t>
  </si>
  <si>
    <t>Niños 2% Susp. x 90ml</t>
  </si>
  <si>
    <t>Febratic</t>
  </si>
  <si>
    <t>Ped. 200mg Mast. Comp. x 20</t>
  </si>
  <si>
    <t>Roemmers</t>
  </si>
  <si>
    <t>Ped. 2g /100ml Susp. x 100ml</t>
  </si>
  <si>
    <t>Febratic 4%</t>
  </si>
  <si>
    <t>Febratic 400</t>
  </si>
  <si>
    <t>400mg Comp. x 20</t>
  </si>
  <si>
    <t>Flexina 600</t>
  </si>
  <si>
    <t>ibuprofeno + clorzoxazona</t>
  </si>
  <si>
    <t>Sidus</t>
  </si>
  <si>
    <t>Fontol</t>
  </si>
  <si>
    <t>2g /100ml Susp. x 120ml</t>
  </si>
  <si>
    <t>Duncan</t>
  </si>
  <si>
    <t>Ibu 400</t>
  </si>
  <si>
    <t>Isa</t>
  </si>
  <si>
    <t>Ibu 400 Mujer</t>
  </si>
  <si>
    <t>ibuprofeno + homatropina</t>
  </si>
  <si>
    <t>Comp. x 10</t>
  </si>
  <si>
    <t>Ibu 600</t>
  </si>
  <si>
    <t>600mg Comp. x 30</t>
  </si>
  <si>
    <t>Ibu Evanol Extra</t>
  </si>
  <si>
    <t>Rápida acción Caps. Blandas x 16</t>
  </si>
  <si>
    <t>Glaxosmithkline</t>
  </si>
  <si>
    <t>Ibu Evanol Forte</t>
  </si>
  <si>
    <t>400mg Tab. x 8</t>
  </si>
  <si>
    <t>Ibu Evanol Forte Rapida Accion</t>
  </si>
  <si>
    <t>400mg Caps. Blandas x 16</t>
  </si>
  <si>
    <t>400mg Caps. Blandas x 8</t>
  </si>
  <si>
    <t>Ibu Evanol Plus Rapida Accion</t>
  </si>
  <si>
    <t>Caps. Blandas x 10</t>
  </si>
  <si>
    <t>Caps. Blandas x 20</t>
  </si>
  <si>
    <t>Ibu Evanol Rapida Accion</t>
  </si>
  <si>
    <t>200mg Caps. Blandas x 20</t>
  </si>
  <si>
    <t>Caps. x 10</t>
  </si>
  <si>
    <t>Ibucler</t>
  </si>
  <si>
    <t>Monserrat</t>
  </si>
  <si>
    <t>Ibucler 2% Suspension</t>
  </si>
  <si>
    <t>2g /100ml Fco. Susp. x 90ml c/Vaso dosif.</t>
  </si>
  <si>
    <t>Ibucler 4% Suspension</t>
  </si>
  <si>
    <t>4g /100ml Fco. Susp. x 90ml</t>
  </si>
  <si>
    <t>Ibucler 600</t>
  </si>
  <si>
    <t>600mg Comp. Rec. x 10</t>
  </si>
  <si>
    <t>Ibucler Fem</t>
  </si>
  <si>
    <t>Comp. x 8</t>
  </si>
  <si>
    <t>Ibufabra</t>
  </si>
  <si>
    <t>100mg /5ml Susp. x 90ml</t>
  </si>
  <si>
    <t>Fabra</t>
  </si>
  <si>
    <t>400mg Iny. Amp. x 3 x 3ml</t>
  </si>
  <si>
    <t>Ibufabra 4%</t>
  </si>
  <si>
    <t>200mg /5ml Susp. x 90ml</t>
  </si>
  <si>
    <t>Ibufem</t>
  </si>
  <si>
    <t>Biotenk</t>
  </si>
  <si>
    <t>Comp. x 80</t>
  </si>
  <si>
    <t>Ibufull</t>
  </si>
  <si>
    <t>2% Susp. Jbe. x 90ml</t>
  </si>
  <si>
    <t>Lafedar</t>
  </si>
  <si>
    <t>400mg Comp. x 50</t>
  </si>
  <si>
    <t>Ibufull 600</t>
  </si>
  <si>
    <t>Ibulam</t>
  </si>
  <si>
    <t>Lepetit</t>
  </si>
  <si>
    <t>Susp. x 90ml</t>
  </si>
  <si>
    <t>Ibulam 800</t>
  </si>
  <si>
    <t>800mg Comp. x 20</t>
  </si>
  <si>
    <t>Ibulgia 2%</t>
  </si>
  <si>
    <t>2% Susp. s/Azúcar x 120ml</t>
  </si>
  <si>
    <t>Biosintex-Ofar</t>
  </si>
  <si>
    <t>2% Susp. s/Azúcar x 90ml Tutti Frutti</t>
  </si>
  <si>
    <t>2% Susp. x 90ml</t>
  </si>
  <si>
    <t>Ibulgia 4%</t>
  </si>
  <si>
    <t>4% Oral Susp. x 90ml</t>
  </si>
  <si>
    <t>Ibumar</t>
  </si>
  <si>
    <t>Mar</t>
  </si>
  <si>
    <t>Ibumar 4%</t>
  </si>
  <si>
    <t>4 g/100ml Susp. x 90ml</t>
  </si>
  <si>
    <t>Ibumar 600</t>
  </si>
  <si>
    <t>Ibumejoral 400</t>
  </si>
  <si>
    <t>Elisium</t>
  </si>
  <si>
    <t>Ibumejoral 400 Rapida Accion</t>
  </si>
  <si>
    <t>400mg Caps. Gel.Blanda x 10</t>
  </si>
  <si>
    <t>400mg Caps. Gel.Blanda x 20</t>
  </si>
  <si>
    <t>Ibumejoral 600</t>
  </si>
  <si>
    <t>600mg Comp. x 50</t>
  </si>
  <si>
    <t>Ibumejoral 600 Rapida Accion</t>
  </si>
  <si>
    <t>600mg Caps. Gel.Blanda x 20</t>
  </si>
  <si>
    <t>Ibumejoral Niños Suspension 2%</t>
  </si>
  <si>
    <t>2% Oral Susp. x 90ml</t>
  </si>
  <si>
    <t>Ibumejoral Niños Suspension 4%</t>
  </si>
  <si>
    <t>Ibumultin</t>
  </si>
  <si>
    <t>2g /100ml Oral Susp. x 100ml</t>
  </si>
  <si>
    <t>Lazar</t>
  </si>
  <si>
    <t>600mg Comp. Rec. x 60</t>
  </si>
  <si>
    <t>Ibumultin V.L.</t>
  </si>
  <si>
    <t>2g /100ml Susp. x 100ml</t>
  </si>
  <si>
    <t>Ibunastizol</t>
  </si>
  <si>
    <t>Caps. Blandas x 12 Rápida acción</t>
  </si>
  <si>
    <t>Ibunastizol Doble Accion</t>
  </si>
  <si>
    <t>ibuprofeno + fenilefrina</t>
  </si>
  <si>
    <t>Rap. Acc. Caps. Blandas x 12</t>
  </si>
  <si>
    <t>Ibu-Novalgina</t>
  </si>
  <si>
    <t>400mg Comp. Rec. x 30</t>
  </si>
  <si>
    <t>Sanofi-Aven Otc</t>
  </si>
  <si>
    <t>400mg Comp. Rec. x 60</t>
  </si>
  <si>
    <t>Ibup 600</t>
  </si>
  <si>
    <t>Bouzen</t>
  </si>
  <si>
    <t>Ibupirac</t>
  </si>
  <si>
    <t>400mg Tab. x 10</t>
  </si>
  <si>
    <t>Pfizer</t>
  </si>
  <si>
    <t>400mg Tab. x 100</t>
  </si>
  <si>
    <t>400mg Tab. x 20</t>
  </si>
  <si>
    <t>400mg Tab. x 50</t>
  </si>
  <si>
    <t>Ibupirac 2% Suspension</t>
  </si>
  <si>
    <t>2% Susp. x 90ml Anana</t>
  </si>
  <si>
    <t>2g /100ml Susp. x 200ml</t>
  </si>
  <si>
    <t>Ibupirac 4% Suspension</t>
  </si>
  <si>
    <t>4% Env. x 200ml</t>
  </si>
  <si>
    <t>4g /100ml Env. x 90ml</t>
  </si>
  <si>
    <t>Ibupirac 600</t>
  </si>
  <si>
    <t>600mg Tab. x 10</t>
  </si>
  <si>
    <t>600mg Tab. x 20</t>
  </si>
  <si>
    <t>600mg Tab. x 50</t>
  </si>
  <si>
    <t>Ibupirac 800</t>
  </si>
  <si>
    <t>800mg Comp. x 50</t>
  </si>
  <si>
    <t>Ibupirac Capsula Blanda</t>
  </si>
  <si>
    <t>400mg Caps. Blandas x 50</t>
  </si>
  <si>
    <t>Ibupirac Fem</t>
  </si>
  <si>
    <t>Comp. Rec. x 8</t>
  </si>
  <si>
    <t>Ibupirac Flex</t>
  </si>
  <si>
    <t>Ibupirac Flex 600</t>
  </si>
  <si>
    <t>Ibupirac Gotas</t>
  </si>
  <si>
    <t>Fco. Got. x 30ml</t>
  </si>
  <si>
    <t>Ibupirac Grip</t>
  </si>
  <si>
    <t>ibuprofeno + clorfeniramina + seudoefedrina</t>
  </si>
  <si>
    <t>Ibupirac Migra</t>
  </si>
  <si>
    <t>ibuprofeno + cafeína + ergotamina</t>
  </si>
  <si>
    <t>Ibupirac Plus</t>
  </si>
  <si>
    <t>Comp. Rec. x 10</t>
  </si>
  <si>
    <t>Ibupiretas</t>
  </si>
  <si>
    <t>Comp. x 20</t>
  </si>
  <si>
    <t>Ibupiretas Jr.</t>
  </si>
  <si>
    <t>200mg Mast. Comp. x 20</t>
  </si>
  <si>
    <t>Ibuprofeno 400 Vent3</t>
  </si>
  <si>
    <t>Vent-3</t>
  </si>
  <si>
    <t>Ibuprofeno 400mg Bouzen Peneco</t>
  </si>
  <si>
    <t>Ibuprofeno 600 Fecofar</t>
  </si>
  <si>
    <t>Fecofar</t>
  </si>
  <si>
    <t>Ibuprofeno 600 Vent3</t>
  </si>
  <si>
    <t>Estuche Comp. x 20</t>
  </si>
  <si>
    <t>Ibuprofeno Drawer</t>
  </si>
  <si>
    <t>400mg Iny. Amp. x 100 x 3ml EH</t>
  </si>
  <si>
    <t>Drawer</t>
  </si>
  <si>
    <t>Ibuprofeno Elisium 400</t>
  </si>
  <si>
    <t>400mg Comp. x 60</t>
  </si>
  <si>
    <t>Ibuprofeno Elisium 600</t>
  </si>
  <si>
    <t>Ibuprofeno Elisium Niños</t>
  </si>
  <si>
    <t>Ibuprofeno Fecofar</t>
  </si>
  <si>
    <t>Ibuprofeno Fecofar 4%</t>
  </si>
  <si>
    <t>Ibuprofeno Fecofar Suspension</t>
  </si>
  <si>
    <t>2g Oral Susp. x 90ml</t>
  </si>
  <si>
    <t>Ibuprofeno Ilab 400</t>
  </si>
  <si>
    <t>Inmunolab</t>
  </si>
  <si>
    <t>Ibuprofeno Ilab 600</t>
  </si>
  <si>
    <t>Ibuprofeno Ilab Suspension</t>
  </si>
  <si>
    <t>Ibuprofeno Klonal</t>
  </si>
  <si>
    <t>2mg /100ml Jbe. x 90ml</t>
  </si>
  <si>
    <t>Klonal</t>
  </si>
  <si>
    <t>Ibuprofeno Klonal Forte</t>
  </si>
  <si>
    <t>4g /100ml Susp. x 90ml</t>
  </si>
  <si>
    <t>Ibuprofeno Larjan</t>
  </si>
  <si>
    <t>2g /100ml Oral Susp. x 90ml</t>
  </si>
  <si>
    <t>Veinfar</t>
  </si>
  <si>
    <t>Ibuprofeno Puntanos</t>
  </si>
  <si>
    <t>Lab.Puntanos</t>
  </si>
  <si>
    <t>Ibuprofeno Purissimus</t>
  </si>
  <si>
    <t>Purissimus</t>
  </si>
  <si>
    <t>Ibuprofeno Sant Gall Friburg</t>
  </si>
  <si>
    <t>Sant Gall</t>
  </si>
  <si>
    <t>400mg Comp. x 40</t>
  </si>
  <si>
    <t>Ibuprofeno Surar Pharma</t>
  </si>
  <si>
    <t>Surar Pharma</t>
  </si>
  <si>
    <t>Ibuprofeno Tauro 400 Vl</t>
  </si>
  <si>
    <t>Tauro</t>
  </si>
  <si>
    <t>Ibuprofeno Tauro 600</t>
  </si>
  <si>
    <t>Ibusol</t>
  </si>
  <si>
    <t>Gotas x 20ml</t>
  </si>
  <si>
    <t>Cassara</t>
  </si>
  <si>
    <t>Ibutenk</t>
  </si>
  <si>
    <t>Ibutenk Forte</t>
  </si>
  <si>
    <t>800mg Comp. x 10</t>
  </si>
  <si>
    <t>Ibutenk Vl</t>
  </si>
  <si>
    <t>100mg /5ml Jbe. x 90ml</t>
  </si>
  <si>
    <t>Ibu-Tetralgin</t>
  </si>
  <si>
    <t>Craveri</t>
  </si>
  <si>
    <t>Comp. Rec. x 50</t>
  </si>
  <si>
    <t>Ibuxfar</t>
  </si>
  <si>
    <t>2% Oral Susp. x 200ml</t>
  </si>
  <si>
    <t>Wunderpharm Wp</t>
  </si>
  <si>
    <t>Ibuxfar 600</t>
  </si>
  <si>
    <t>600mg Comp. x 100</t>
  </si>
  <si>
    <t>Ibuxim 400 Rapida Accion</t>
  </si>
  <si>
    <t>Ibuxim 600</t>
  </si>
  <si>
    <t>Ibuxim 600 Rapida Accion</t>
  </si>
  <si>
    <t>600mg Caps. Blandas x 10</t>
  </si>
  <si>
    <t>600mg Caps. Blandas x 20</t>
  </si>
  <si>
    <t>Ibuxim Niños 2%</t>
  </si>
  <si>
    <t>2% Fco. Jbe. x 90ml</t>
  </si>
  <si>
    <t>Ibuxim Niños 4%</t>
  </si>
  <si>
    <t>4% Fco. Jbe. x 90ml</t>
  </si>
  <si>
    <t>Ibuzidine</t>
  </si>
  <si>
    <t>Fada Pharma</t>
  </si>
  <si>
    <t>400mg Amp. x 100 x 3ml EH</t>
  </si>
  <si>
    <t>400mg IV Iny F.Amp. x 25</t>
  </si>
  <si>
    <t>Indofeno</t>
  </si>
  <si>
    <t>ibuprofeno + dextropropoxifeno</t>
  </si>
  <si>
    <t>400mg +50mg/ml F.Amp. x 12 + Amp. x 12</t>
  </si>
  <si>
    <t>Labsyna 2%</t>
  </si>
  <si>
    <t>Labsa</t>
  </si>
  <si>
    <t>Labsyna 400</t>
  </si>
  <si>
    <t>Labsyna 600</t>
  </si>
  <si>
    <t>Labsyna 800</t>
  </si>
  <si>
    <t>800mg Comp. Rec. x 10</t>
  </si>
  <si>
    <t>800mg Comp. Rec. x 20</t>
  </si>
  <si>
    <t>Labsyna Caf</t>
  </si>
  <si>
    <t>Labsyna Fem</t>
  </si>
  <si>
    <t>ibuprofeno + hioscina butilbromuro</t>
  </si>
  <si>
    <t>Labsyna Forte 4%</t>
  </si>
  <si>
    <t>4g /100ml Oral Susp. x 90ml</t>
  </si>
  <si>
    <t>Matrix Pediatrico</t>
  </si>
  <si>
    <t>2g /100ml Fco. Susp. x 90ml</t>
  </si>
  <si>
    <t>Genomma</t>
  </si>
  <si>
    <t>Mensalgin</t>
  </si>
  <si>
    <t>ibuprofeno + codeína</t>
  </si>
  <si>
    <t>Comp. x 2</t>
  </si>
  <si>
    <t>S.Chobet</t>
  </si>
  <si>
    <t>Migral Ii</t>
  </si>
  <si>
    <t>ibuprofeno + ergotamina + cafeína</t>
  </si>
  <si>
    <t>Montpellier</t>
  </si>
  <si>
    <t>Novogeniol</t>
  </si>
  <si>
    <t>200mg Comp. x 16</t>
  </si>
  <si>
    <t>Novogeniol Forte</t>
  </si>
  <si>
    <t>400mg Comp. Rec. x 24</t>
  </si>
  <si>
    <t>Novogeniol Plus</t>
  </si>
  <si>
    <t>Novogeniol Suspension</t>
  </si>
  <si>
    <t>Oxibut</t>
  </si>
  <si>
    <t>Bernabo</t>
  </si>
  <si>
    <t>Ponstin Pediatrico</t>
  </si>
  <si>
    <t>Fco. Susp. x 150ml</t>
  </si>
  <si>
    <t>Elea</t>
  </si>
  <si>
    <t>Roveril</t>
  </si>
  <si>
    <t>Sindol 400</t>
  </si>
  <si>
    <t>Sindol 400 Vl</t>
  </si>
  <si>
    <t>Sindol 600</t>
  </si>
  <si>
    <t>Sindol Fem</t>
  </si>
  <si>
    <t>Sindol Pediatrico</t>
  </si>
  <si>
    <t>Env. x 90ml</t>
  </si>
  <si>
    <t>Teprix</t>
  </si>
  <si>
    <t>400mg Comp. Rec. x 14</t>
  </si>
  <si>
    <t>Teprix 600</t>
  </si>
  <si>
    <t>Teprix Pediatrico</t>
  </si>
  <si>
    <t>Termokids</t>
  </si>
  <si>
    <t>Susp. x 120ml</t>
  </si>
  <si>
    <t>Tonal 600</t>
  </si>
  <si>
    <t>Beta</t>
  </si>
  <si>
    <t>600mg Comp. x 60</t>
  </si>
  <si>
    <t>Vefren 400</t>
  </si>
  <si>
    <t>Baliarda</t>
  </si>
  <si>
    <t>Vefren 600</t>
  </si>
  <si>
    <t>600mg Comp. Rec. x 50</t>
  </si>
  <si>
    <t>Vefren Flex</t>
  </si>
  <si>
    <t>Precio
Mayorista</t>
  </si>
  <si>
    <t>Precio
Minorista</t>
  </si>
  <si>
    <t>=E12+E12*Precio_Mayorista</t>
  </si>
  <si>
    <t>=E12*(1+Precio_Minorista)</t>
  </si>
  <si>
    <t>La primera hoja de cálculo de uso comercial se llamó Visicalc y fue ideada por Dan Bricklin, y desarrollada junto a Bob Frankston.</t>
  </si>
  <si>
    <t>La idea era muy simple: reemplazar las calculadoras y las hojas en donde se transcribían los cálculos parciales que se realizaban en calculadoras de esa época (año 1979).</t>
  </si>
  <si>
    <t>Siguiente</t>
  </si>
  <si>
    <t>Para poder utilizar las celdas en fórmulas y funciones se utiliza una referencia única a cada una, que se forma con la o las letras que indican la columna y el número que indica la fila.</t>
  </si>
  <si>
    <t>Cambiando el valor de las celdas A17 (importe) o el valor de la alicuota de IVA (B17), la celda C17 reflejará el nuevo valor del impuesto.</t>
  </si>
  <si>
    <t>La fórmula ingresada, multiplica los valores de las celdas A17 y B17.</t>
  </si>
  <si>
    <t>Esta es una alternativa de solución del ejercicio 2 del TPNº5 (SUMAR.SI), utilizando nombres para referenciar los datos de los hoteles.</t>
  </si>
  <si>
    <t>Servicios</t>
  </si>
  <si>
    <t>Otros</t>
  </si>
  <si>
    <t>Empresa</t>
  </si>
  <si>
    <t>Categoria</t>
  </si>
  <si>
    <t>Aire Acondicionado</t>
  </si>
  <si>
    <t>Calefaccion</t>
  </si>
  <si>
    <t>Frigobar</t>
  </si>
  <si>
    <t>Servicio de Desayuno</t>
  </si>
  <si>
    <t>Estacionamiento</t>
  </si>
  <si>
    <t>Pileta de Natacion</t>
  </si>
  <si>
    <t>Restaurante</t>
  </si>
  <si>
    <t>Room Service</t>
  </si>
  <si>
    <t>TV en habitacion</t>
  </si>
  <si>
    <t>Plazas</t>
  </si>
  <si>
    <t>Habitaciones</t>
  </si>
  <si>
    <t>Otros Datos</t>
  </si>
  <si>
    <t xml:space="preserve">APART NUBES DE SALTA </t>
  </si>
  <si>
    <t xml:space="preserve">Apart Hotel </t>
  </si>
  <si>
    <t>No</t>
  </si>
  <si>
    <t>Si</t>
  </si>
  <si>
    <t>MINIMOS</t>
  </si>
  <si>
    <t>SUMAR.SI</t>
  </si>
  <si>
    <t>BDSUMA</t>
  </si>
  <si>
    <t>SUMAR.SI.CONJUNTO</t>
  </si>
  <si>
    <t xml:space="preserve">APARTHO DEAN FUNES </t>
  </si>
  <si>
    <t>Hab.</t>
  </si>
  <si>
    <t>Tarifa/Plaza</t>
  </si>
  <si>
    <t>BUENOS AIRES APART</t>
  </si>
  <si>
    <t>Hotel 1</t>
  </si>
  <si>
    <t>$ 35</t>
  </si>
  <si>
    <t>CHAWASI APART</t>
  </si>
  <si>
    <t>Hotel 2</t>
  </si>
  <si>
    <t>$ 45</t>
  </si>
  <si>
    <t xml:space="preserve">EL VALLE VERDE </t>
  </si>
  <si>
    <t>Hotel 3</t>
  </si>
  <si>
    <t>$ 60</t>
  </si>
  <si>
    <t xml:space="preserve">LAS PECANAS </t>
  </si>
  <si>
    <t>Hotel 4</t>
  </si>
  <si>
    <t>$ 75</t>
  </si>
  <si>
    <t xml:space="preserve">REF </t>
  </si>
  <si>
    <t>Hotel 5</t>
  </si>
  <si>
    <t>$ 150</t>
  </si>
  <si>
    <t xml:space="preserve">AMERICA </t>
  </si>
  <si>
    <t>Residenciales B</t>
  </si>
  <si>
    <t>Residenciales A</t>
  </si>
  <si>
    <t>$ 15</t>
  </si>
  <si>
    <t xml:space="preserve">ANALEDA </t>
  </si>
  <si>
    <t>$ 13</t>
  </si>
  <si>
    <t>BALCON DEL VALLE</t>
  </si>
  <si>
    <t>$ 20</t>
  </si>
  <si>
    <t xml:space="preserve">CENTRAL </t>
  </si>
  <si>
    <t>CORRECAMINOS</t>
  </si>
  <si>
    <t xml:space="preserve">ECLECTIC </t>
  </si>
  <si>
    <t>EL DUENDE DE LA POSTA</t>
  </si>
  <si>
    <t xml:space="preserve">EL PALO SANTO </t>
  </si>
  <si>
    <t xml:space="preserve">FLORIDA </t>
  </si>
  <si>
    <t>EDEN</t>
  </si>
  <si>
    <t xml:space="preserve">IBERO ARGENTINO </t>
  </si>
  <si>
    <t xml:space="preserve">MIRADOR DE SALTA </t>
  </si>
  <si>
    <t>WILSON APART HOTEL</t>
  </si>
  <si>
    <t xml:space="preserve">CATEDRAL </t>
  </si>
  <si>
    <t>CONDOR PASS</t>
  </si>
  <si>
    <t xml:space="preserve">DEL SUR </t>
  </si>
  <si>
    <t xml:space="preserve">ESPAÑA </t>
  </si>
  <si>
    <t xml:space="preserve">LOS BALCONES </t>
  </si>
  <si>
    <t>MARILIAN (AP)</t>
  </si>
  <si>
    <t xml:space="preserve">DE LAS NUBES </t>
  </si>
  <si>
    <t xml:space="preserve">DE LOS ANDES </t>
  </si>
  <si>
    <t xml:space="preserve">EL ANDALUZ </t>
  </si>
  <si>
    <t>BACKPACKER`S SOUL</t>
  </si>
  <si>
    <t xml:space="preserve">DEL ANTIGUO CONVENTO </t>
  </si>
  <si>
    <t xml:space="preserve">IRIS </t>
  </si>
  <si>
    <t xml:space="preserve">LA BELTRANEJA </t>
  </si>
  <si>
    <t xml:space="preserve">ANTIGAL </t>
  </si>
  <si>
    <t xml:space="preserve">BACKPACKER`S CITY </t>
  </si>
  <si>
    <t xml:space="preserve">CERRO DEL SOL </t>
  </si>
  <si>
    <t xml:space="preserve">DEL CERRO </t>
  </si>
  <si>
    <t xml:space="preserve">DEL PILAR </t>
  </si>
  <si>
    <t xml:space="preserve">DONNA ALDA </t>
  </si>
  <si>
    <t xml:space="preserve">EL ALCAZAR </t>
  </si>
  <si>
    <t>EL ALJIBE</t>
  </si>
  <si>
    <t xml:space="preserve">EL CERRITO </t>
  </si>
  <si>
    <t xml:space="preserve">EL HOGAR </t>
  </si>
  <si>
    <t>EL TREBOL</t>
  </si>
  <si>
    <t xml:space="preserve">ELENA </t>
  </si>
  <si>
    <t>HOSTAL KE KUUL</t>
  </si>
  <si>
    <t>HOSTEL SALTA POR SIEMPRE</t>
  </si>
  <si>
    <t xml:space="preserve">LA CANDELARIA </t>
  </si>
  <si>
    <t xml:space="preserve">LA SALAMANCA </t>
  </si>
  <si>
    <t>MARILIAN (R A)</t>
  </si>
  <si>
    <t xml:space="preserve">PACHA </t>
  </si>
  <si>
    <t>POSADA DE LAS FAROLAS</t>
  </si>
  <si>
    <t xml:space="preserve">RINCON DEL CIELO </t>
  </si>
  <si>
    <t>RUTAS</t>
  </si>
  <si>
    <t xml:space="preserve">SANTA FE </t>
  </si>
  <si>
    <t xml:space="preserve">WILDE </t>
  </si>
  <si>
    <t xml:space="preserve">CASABLANCA </t>
  </si>
  <si>
    <t xml:space="preserve">CONTINENTAL </t>
  </si>
  <si>
    <t xml:space="preserve">EL PASAJE </t>
  </si>
  <si>
    <t xml:space="preserve">LOS PINOS </t>
  </si>
  <si>
    <t xml:space="preserve">MAR CHARBEL </t>
  </si>
  <si>
    <t xml:space="preserve">MISOROJ </t>
  </si>
  <si>
    <t xml:space="preserve">POSADA DEL MARQUES </t>
  </si>
  <si>
    <t xml:space="preserve">PREMIER </t>
  </si>
  <si>
    <t xml:space="preserve">COLONIAL </t>
  </si>
  <si>
    <t xml:space="preserve">CRISTIAN </t>
  </si>
  <si>
    <t xml:space="preserve">REGIDOR </t>
  </si>
  <si>
    <t xml:space="preserve">ALTOS DE BALCARCE </t>
  </si>
  <si>
    <t xml:space="preserve">CUMBRE </t>
  </si>
  <si>
    <t xml:space="preserve">GUEMES </t>
  </si>
  <si>
    <t>MARILIAN (H 3E)</t>
  </si>
  <si>
    <t xml:space="preserve">PORTAL DE SALTA </t>
  </si>
  <si>
    <t xml:space="preserve">SHAUARD </t>
  </si>
  <si>
    <t>CRYSTAL</t>
  </si>
  <si>
    <t xml:space="preserve">VICTORIA PLAZA </t>
  </si>
  <si>
    <t xml:space="preserve">CRILLON </t>
  </si>
  <si>
    <t xml:space="preserve">POSADA DEL SOL </t>
  </si>
  <si>
    <t xml:space="preserve">WILSON </t>
  </si>
  <si>
    <t xml:space="preserve">HUAICO </t>
  </si>
  <si>
    <t xml:space="preserve">ALMERIA </t>
  </si>
  <si>
    <t xml:space="preserve">AYRES DE SALTA HOTEL </t>
  </si>
  <si>
    <t xml:space="preserve">HOTEL DEL VIRREY </t>
  </si>
  <si>
    <t xml:space="preserve">CASA REAL </t>
  </si>
  <si>
    <t>EL SOLAR DE LA PLAZA</t>
  </si>
  <si>
    <t xml:space="preserve">PROVINCIAL PLAZA </t>
  </si>
  <si>
    <t>GRAN HOTEL PRESIDENTE</t>
  </si>
  <si>
    <t xml:space="preserve">HOTEL SALTA </t>
  </si>
  <si>
    <t xml:space="preserve">PORTEZUELO HOTEL </t>
  </si>
  <si>
    <t xml:space="preserve">ALEJANDRO I </t>
  </si>
  <si>
    <t xml:space="preserve">SHERATON HOTEL </t>
  </si>
  <si>
    <t>Si bien puede simplicar la asignación de los rangos con referencias absolutas, los nombres deben estar correctamente definidos, por lo cual no siempre es práctico.</t>
  </si>
  <si>
    <r>
      <t xml:space="preserve">La función SUMAR.SI queda expresada de la siguiente manera: </t>
    </r>
    <r>
      <rPr>
        <b/>
        <sz val="11"/>
        <color theme="1"/>
        <rFont val="Arial"/>
        <family val="2"/>
      </rPr>
      <t>SUMAR.SI(Hoteles;O15;Plazas)</t>
    </r>
  </si>
  <si>
    <r>
      <t xml:space="preserve">Se le asignó el nombre </t>
    </r>
    <r>
      <rPr>
        <sz val="11"/>
        <color theme="4"/>
        <rFont val="Arial"/>
        <family val="2"/>
      </rPr>
      <t>Hoteles</t>
    </r>
    <r>
      <rPr>
        <sz val="11"/>
        <color theme="1"/>
        <rFont val="Arial"/>
        <family val="2"/>
      </rPr>
      <t xml:space="preserve"> al rango comprendido entre las celdas B12 a M102 (primer argumento de la función SUMAR.SI - rango)</t>
    </r>
  </si>
  <si>
    <r>
      <t xml:space="preserve">Se le asignó el nombre </t>
    </r>
    <r>
      <rPr>
        <sz val="11"/>
        <color theme="5" tint="-0.249977111117893"/>
        <rFont val="Arial"/>
        <family val="2"/>
      </rPr>
      <t>Plazas</t>
    </r>
    <r>
      <rPr>
        <sz val="11"/>
        <color theme="1"/>
        <rFont val="Arial"/>
        <family val="2"/>
      </rPr>
      <t xml:space="preserve"> al rango comprendido entre las celdas L12 a L102. (tercer argumento de la función SUMAR.SI - rango.suma)</t>
    </r>
  </si>
  <si>
    <t>Unidades patentadas por distrito - Fuente ACARA (www.acara.org.ar)</t>
  </si>
  <si>
    <t>Distrito</t>
  </si>
  <si>
    <t>Unidades</t>
  </si>
  <si>
    <t>Tipo</t>
  </si>
  <si>
    <t>Región</t>
  </si>
  <si>
    <t>BUENOS AIRES</t>
  </si>
  <si>
    <t>Automóvil + Comercial Liviano</t>
  </si>
  <si>
    <r>
      <t xml:space="preserve">Comercial Pesado+Otros Pesados </t>
    </r>
    <r>
      <rPr>
        <sz val="11"/>
        <rFont val="Arial"/>
        <family val="2"/>
      </rPr>
      <t xml:space="preserve"> </t>
    </r>
  </si>
  <si>
    <t>CAPITAL FEDERAL</t>
  </si>
  <si>
    <t>CATAMARCA</t>
  </si>
  <si>
    <t>ENTRE RIOS</t>
  </si>
  <si>
    <t>FORMOSA</t>
  </si>
  <si>
    <t>GRAN BUENOS AIRES</t>
  </si>
  <si>
    <t>JUJUY</t>
  </si>
  <si>
    <t>RIO NEGRO</t>
  </si>
  <si>
    <t>SALTA</t>
  </si>
  <si>
    <t>SAN JUAN</t>
  </si>
  <si>
    <t>SAN LUIS</t>
  </si>
  <si>
    <t>SANTA CRUZ</t>
  </si>
  <si>
    <t>SANTA FE</t>
  </si>
  <si>
    <t>SANTIAGO DEL ESTERO</t>
  </si>
  <si>
    <t>TIERRA DEL FUEGO</t>
  </si>
  <si>
    <t>TUCUMAN</t>
  </si>
  <si>
    <t>Esta es una alternativa de solución del ejercicio 6 del TPNº5 (BUSCARV), utilizando nombres para referenciar los datos de las regiones.</t>
  </si>
  <si>
    <t>DISTRITO</t>
  </si>
  <si>
    <t>REGION</t>
  </si>
  <si>
    <t>METROPOLITANA</t>
  </si>
  <si>
    <t>CENTRO</t>
  </si>
  <si>
    <t>CORDOBA</t>
  </si>
  <si>
    <t>MENDOZA</t>
  </si>
  <si>
    <t>CUYO</t>
  </si>
  <si>
    <t>CHUBUT</t>
  </si>
  <si>
    <t>SUR</t>
  </si>
  <si>
    <t>NOA</t>
  </si>
  <si>
    <t>CHACO</t>
  </si>
  <si>
    <t>NEA</t>
  </si>
  <si>
    <t>NEUQUEN</t>
  </si>
  <si>
    <t>CORRIENTES</t>
  </si>
  <si>
    <t>MISIONES</t>
  </si>
  <si>
    <t>LA PAMPA</t>
  </si>
  <si>
    <t>LA RIOJA</t>
  </si>
  <si>
    <t>En la función BUSCARV siempre es más facil utilizar nombres de rangos, siempre que se defina toda la matriz a buscar y hagamos varias búsquedas sobre las distintaas columnas de la misma tabla.</t>
  </si>
  <si>
    <r>
      <t xml:space="preserve">Se definió con el nombre </t>
    </r>
    <r>
      <rPr>
        <sz val="11"/>
        <color rgb="FFFF0000"/>
        <rFont val="Arial"/>
        <family val="2"/>
      </rPr>
      <t>REGIONES</t>
    </r>
    <r>
      <rPr>
        <sz val="11"/>
        <color theme="1"/>
        <rFont val="Arial"/>
        <family val="2"/>
      </rPr>
      <t xml:space="preserve"> al rango J11:K36</t>
    </r>
  </si>
  <si>
    <r>
      <t xml:space="preserve">La fórmula queda expresada de la siguiente manera </t>
    </r>
    <r>
      <rPr>
        <b/>
        <sz val="11"/>
        <color theme="1"/>
        <rFont val="Arial"/>
        <family val="2"/>
      </rPr>
      <t>BUSCARV(A12;REGIONES;2;0)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</si>
</sst>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font>
    <font>
      <sz val="11"/>
      <color rgb="FFFF0000"/>
      <name val="Arial"/>
      <family val="2"/>
    </font>
    <font>
      <b/>
      <sz val="11"/>
      <color theme="1"/>
      <name val="Arial"/>
      <family val="2"/>
    </font>
    <font>
      <u/>
      <sz val="11"/>
      <color theme="10"/>
      <name val="Arial"/>
      <family val="2"/>
    </font>
    <font>
      <b/>
      <sz val="12"/>
      <color theme="1"/>
      <name val="Arial"/>
      <family val="2"/>
    </font>
    <font>
      <b/>
      <sz val="11"/>
      <color rgb="FFFF0000"/>
      <name val="Arial"/>
      <family val="2"/>
    </font>
    <font>
      <sz val="12"/>
      <color theme="1"/>
      <name val="Arial"/>
      <family val="2"/>
    </font>
    <font>
      <b/>
      <sz val="12"/>
      <name val="Arial"/>
      <family val="2"/>
    </font>
    <font>
      <sz val="12"/>
      <name val="Arial"/>
      <family val="2"/>
    </font>
    <font>
      <b/>
      <i/>
      <sz val="12"/>
      <color theme="1"/>
      <name val="Arial"/>
      <family val="2"/>
    </font>
    <font>
      <sz val="12"/>
      <color rgb="FFFF0000"/>
      <name val="Arial"/>
      <family val="2"/>
    </font>
    <font>
      <sz val="11"/>
      <name val="Arial"/>
      <family val="2"/>
    </font>
    <font>
      <sz val="11"/>
      <color theme="4"/>
      <name val="Arial"/>
      <family val="2"/>
    </font>
    <font>
      <sz val="11"/>
      <color theme="5" tint="-0.249977111117893"/>
      <name val="Arial"/>
      <family val="2"/>
    </font>
    <font>
      <b/>
      <sz val="10"/>
      <name val="Arial"/>
      <family val="2"/>
    </font>
    <font>
      <sz val="11"/>
      <color indexed="8"/>
      <name val="Arial"/>
      <family val="2"/>
    </font>
    <font>
      <sz val="10"/>
      <name val="Arial"/>
      <family val="2"/>
    </font>
  </fonts>
  <fills count="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3" fillId="0" borderId="0" xfId="1"/>
    <xf numFmtId="0" fontId="2" fillId="0" borderId="0" xfId="0" applyFont="1"/>
    <xf numFmtId="0" fontId="4" fillId="0" borderId="0" xfId="0" applyFont="1"/>
    <xf numFmtId="0" fontId="1" fillId="0" borderId="0" xfId="0" applyFont="1"/>
    <xf numFmtId="0" fontId="5" fillId="0" borderId="0" xfId="0" applyFont="1"/>
    <xf numFmtId="3" fontId="0" fillId="0" borderId="0" xfId="0" applyNumberFormat="1"/>
    <xf numFmtId="0" fontId="1" fillId="2" borderId="0" xfId="0" applyFont="1" applyFill="1"/>
    <xf numFmtId="0" fontId="1" fillId="0" borderId="0" xfId="0" quotePrefix="1" applyFont="1"/>
    <xf numFmtId="0" fontId="1" fillId="0" borderId="0" xfId="0" quotePrefix="1" applyFont="1" applyAlignment="1">
      <alignment horizontal="center"/>
    </xf>
    <xf numFmtId="1" fontId="1" fillId="0" borderId="0" xfId="0" quotePrefix="1" applyNumberFormat="1" applyFont="1"/>
    <xf numFmtId="0" fontId="1" fillId="3" borderId="0" xfId="0" quotePrefix="1" applyFont="1" applyFill="1"/>
    <xf numFmtId="17" fontId="0" fillId="0" borderId="1" xfId="0" applyNumberFormat="1" applyBorder="1"/>
    <xf numFmtId="0" fontId="0" fillId="0" borderId="1" xfId="0" applyBorder="1" applyAlignment="1">
      <alignment horizontal="center"/>
    </xf>
    <xf numFmtId="3" fontId="0" fillId="3" borderId="1" xfId="0" applyNumberFormat="1" applyFill="1" applyBorder="1"/>
    <xf numFmtId="0" fontId="6" fillId="0" borderId="0" xfId="0" applyFont="1"/>
    <xf numFmtId="0" fontId="6" fillId="0" borderId="0" xfId="0" applyFont="1" applyAlignment="1">
      <alignment horizontal="right"/>
    </xf>
    <xf numFmtId="0" fontId="7" fillId="3" borderId="2" xfId="0" applyFont="1" applyFill="1" applyBorder="1"/>
    <xf numFmtId="9" fontId="8" fillId="0" borderId="3" xfId="0" applyNumberFormat="1" applyFont="1" applyBorder="1" applyAlignment="1">
      <alignment horizontal="right"/>
    </xf>
    <xf numFmtId="0" fontId="7" fillId="3" borderId="4" xfId="0" applyFont="1" applyFill="1" applyBorder="1"/>
    <xf numFmtId="9" fontId="8" fillId="0" borderId="5" xfId="0" applyNumberFormat="1" applyFont="1" applyBorder="1" applyAlignment="1">
      <alignment horizontal="right"/>
    </xf>
    <xf numFmtId="0" fontId="9" fillId="0" borderId="0" xfId="0" applyFont="1" applyAlignment="1">
      <alignment horizontal="center"/>
    </xf>
    <xf numFmtId="0" fontId="6" fillId="0" borderId="0" xfId="0" applyFont="1" applyAlignment="1">
      <alignment horizontal="center"/>
    </xf>
    <xf numFmtId="0" fontId="4" fillId="3" borderId="1" xfId="0" applyFont="1" applyFill="1" applyBorder="1" applyAlignment="1">
      <alignment horizontal="center"/>
    </xf>
    <xf numFmtId="0" fontId="6" fillId="0" borderId="1" xfId="0" applyFont="1" applyBorder="1"/>
    <xf numFmtId="0" fontId="4" fillId="3" borderId="1" xfId="0" applyFont="1" applyFill="1" applyBorder="1" applyAlignment="1">
      <alignment horizontal="center" wrapText="1"/>
    </xf>
    <xf numFmtId="4" fontId="6" fillId="0" borderId="1" xfId="0" applyNumberFormat="1" applyFont="1" applyBorder="1" applyAlignment="1">
      <alignment horizontal="right"/>
    </xf>
    <xf numFmtId="4" fontId="6" fillId="0" borderId="1" xfId="0" quotePrefix="1" applyNumberFormat="1" applyFont="1" applyBorder="1" applyAlignment="1">
      <alignment horizontal="right"/>
    </xf>
    <xf numFmtId="4" fontId="10" fillId="0" borderId="0" xfId="0" quotePrefix="1" applyNumberFormat="1" applyFont="1" applyAlignment="1">
      <alignment horizontal="left"/>
    </xf>
    <xf numFmtId="0" fontId="2" fillId="0" borderId="6" xfId="0" applyFont="1" applyBorder="1"/>
    <xf numFmtId="0" fontId="2" fillId="0" borderId="7" xfId="0" applyFont="1" applyBorder="1"/>
    <xf numFmtId="3" fontId="2" fillId="0" borderId="7" xfId="0" applyNumberFormat="1"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xf>
    <xf numFmtId="0" fontId="8" fillId="0" borderId="0" xfId="0" applyFont="1"/>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textRotation="90"/>
    </xf>
    <xf numFmtId="0" fontId="8" fillId="5" borderId="0" xfId="0" applyFont="1" applyFill="1"/>
    <xf numFmtId="0" fontId="7" fillId="4" borderId="1" xfId="0" applyFont="1" applyFill="1" applyBorder="1" applyAlignment="1">
      <alignment horizontal="center"/>
    </xf>
    <xf numFmtId="0" fontId="7" fillId="4" borderId="1" xfId="0" applyFont="1" applyFill="1" applyBorder="1"/>
    <xf numFmtId="0" fontId="8" fillId="0" borderId="1" xfId="0" applyFont="1" applyBorder="1"/>
    <xf numFmtId="0" fontId="8"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center" vertical="center" textRotation="90"/>
    </xf>
    <xf numFmtId="4" fontId="11" fillId="0" borderId="0" xfId="0" applyNumberFormat="1" applyFont="1"/>
    <xf numFmtId="0" fontId="11" fillId="0" borderId="0" xfId="0" applyFont="1"/>
    <xf numFmtId="17" fontId="0" fillId="0" borderId="0" xfId="0" applyNumberFormat="1"/>
    <xf numFmtId="0" fontId="14" fillId="0" borderId="0" xfId="0" applyFont="1" applyAlignment="1">
      <alignment horizontal="center"/>
    </xf>
    <xf numFmtId="4" fontId="15" fillId="0" borderId="0" xfId="0" applyNumberFormat="1" applyFont="1"/>
    <xf numFmtId="17" fontId="16" fillId="0" borderId="0" xfId="0" applyNumberFormat="1" applyFont="1"/>
    <xf numFmtId="0" fontId="3" fillId="0" borderId="0" xfId="1" applyAlignment="1">
      <alignment horizontal="center"/>
    </xf>
    <xf numFmtId="0" fontId="8" fillId="4" borderId="1" xfId="0" applyFont="1" applyFill="1" applyBorder="1" applyAlignment="1">
      <alignment horizontal="center"/>
    </xf>
    <xf numFmtId="0" fontId="7" fillId="4" borderId="1" xfId="0" applyFont="1" applyFill="1" applyBorder="1" applyAlignment="1">
      <alignment horizontal="center"/>
    </xf>
    <xf numFmtId="0" fontId="7" fillId="0" borderId="8" xfId="0" applyFont="1" applyBorder="1" applyAlignment="1">
      <alignment horizontal="center"/>
    </xf>
    <xf numFmtId="0" fontId="7" fillId="4" borderId="9" xfId="0" applyFont="1" applyFill="1" applyBorder="1" applyAlignment="1">
      <alignment horizontal="center"/>
    </xf>
    <xf numFmtId="0" fontId="7" fillId="4" borderId="1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9525</xdr:colOff>
      <xdr:row>13</xdr:row>
      <xdr:rowOff>171449</xdr:rowOff>
    </xdr:from>
    <xdr:to>
      <xdr:col>13</xdr:col>
      <xdr:colOff>0</xdr:colOff>
      <xdr:row>33</xdr:row>
      <xdr:rowOff>180974</xdr:rowOff>
    </xdr:to>
    <xdr:pic>
      <xdr:nvPicPr>
        <xdr:cNvPr id="3" name="Imagen 2" descr="https://upload.wikimedia.org/wikipedia/commons/7/7a/Visicalc.png">
          <a:extLst>
            <a:ext uri="{FF2B5EF4-FFF2-40B4-BE49-F238E27FC236}">
              <a16:creationId xmlns:a16="http://schemas.microsoft.com/office/drawing/2014/main" id="{98CC8669-3565-49A5-8CFD-E24CC3A744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6925" y="1800224"/>
          <a:ext cx="5028406" cy="3629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504824</xdr:colOff>
      <xdr:row>14</xdr:row>
      <xdr:rowOff>0</xdr:rowOff>
    </xdr:from>
    <xdr:to>
      <xdr:col>6</xdr:col>
      <xdr:colOff>0</xdr:colOff>
      <xdr:row>34</xdr:row>
      <xdr:rowOff>1</xdr:rowOff>
    </xdr:to>
    <xdr:pic>
      <xdr:nvPicPr>
        <xdr:cNvPr id="5" name="Imagen 4" descr="http://www.bricklin.com/history/0172cf00.jpg">
          <a:extLst>
            <a:ext uri="{FF2B5EF4-FFF2-40B4-BE49-F238E27FC236}">
              <a16:creationId xmlns:a16="http://schemas.microsoft.com/office/drawing/2014/main" id="{D731A39A-A63B-414C-B7A1-CD871BEEF4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4" y="2047875"/>
          <a:ext cx="4524376" cy="3619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27</xdr:row>
      <xdr:rowOff>37398</xdr:rowOff>
    </xdr:from>
    <xdr:to>
      <xdr:col>8</xdr:col>
      <xdr:colOff>658206</xdr:colOff>
      <xdr:row>55</xdr:row>
      <xdr:rowOff>0</xdr:rowOff>
    </xdr:to>
    <xdr:pic>
      <xdr:nvPicPr>
        <xdr:cNvPr id="2" name="Imagen 1">
          <a:extLst>
            <a:ext uri="{FF2B5EF4-FFF2-40B4-BE49-F238E27FC236}">
              <a16:creationId xmlns:a16="http://schemas.microsoft.com/office/drawing/2014/main" id="{D46DB282-469E-4F31-9B3F-C1B322F898C5}"/>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Lst>
        </a:blip>
        <a:stretch>
          <a:fillRect/>
        </a:stretch>
      </xdr:blipFill>
      <xdr:spPr>
        <a:xfrm>
          <a:off x="838200" y="4971348"/>
          <a:ext cx="7030431" cy="5029902"/>
        </a:xfrm>
        <a:prstGeom prst="rect">
          <a:avLst/>
        </a:prstGeom>
      </xdr:spPr>
    </xdr:pic>
    <xdr:clientData/>
  </xdr:twoCellAnchor>
  <xdr:twoCellAnchor>
    <xdr:from>
      <xdr:col>3</xdr:col>
      <xdr:colOff>647700</xdr:colOff>
      <xdr:row>42</xdr:row>
      <xdr:rowOff>9525</xdr:rowOff>
    </xdr:from>
    <xdr:to>
      <xdr:col>8</xdr:col>
      <xdr:colOff>657225</xdr:colOff>
      <xdr:row>49</xdr:row>
      <xdr:rowOff>114300</xdr:rowOff>
    </xdr:to>
    <xdr:sp macro="" textlink="">
      <xdr:nvSpPr>
        <xdr:cNvPr id="4" name="Elipse 3">
          <a:extLst>
            <a:ext uri="{FF2B5EF4-FFF2-40B4-BE49-F238E27FC236}">
              <a16:creationId xmlns:a16="http://schemas.microsoft.com/office/drawing/2014/main" id="{68E41DA8-A2C3-4AE5-B70F-02B53C7710C6}"/>
            </a:ext>
          </a:extLst>
        </xdr:cNvPr>
        <xdr:cNvSpPr/>
      </xdr:nvSpPr>
      <xdr:spPr>
        <a:xfrm>
          <a:off x="3162300" y="7658100"/>
          <a:ext cx="4705350" cy="1371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571500</xdr:colOff>
      <xdr:row>15</xdr:row>
      <xdr:rowOff>57150</xdr:rowOff>
    </xdr:to>
    <xdr:pic>
      <xdr:nvPicPr>
        <xdr:cNvPr id="2" name="Imagen 1">
          <a:extLst>
            <a:ext uri="{FF2B5EF4-FFF2-40B4-BE49-F238E27FC236}">
              <a16:creationId xmlns:a16="http://schemas.microsoft.com/office/drawing/2014/main" id="{46E15F0E-38AB-484F-82DA-9E675BE1F6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1495425"/>
          <a:ext cx="6438900" cy="132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638175</xdr:colOff>
      <xdr:row>7</xdr:row>
      <xdr:rowOff>133349</xdr:rowOff>
    </xdr:from>
    <xdr:to>
      <xdr:col>9</xdr:col>
      <xdr:colOff>723900</xdr:colOff>
      <xdr:row>15</xdr:row>
      <xdr:rowOff>47624</xdr:rowOff>
    </xdr:to>
    <xdr:sp macro="" textlink="">
      <xdr:nvSpPr>
        <xdr:cNvPr id="3" name="Elipse 2">
          <a:extLst>
            <a:ext uri="{FF2B5EF4-FFF2-40B4-BE49-F238E27FC236}">
              <a16:creationId xmlns:a16="http://schemas.microsoft.com/office/drawing/2014/main" id="{2EB3A45D-8B05-4C04-802B-50CCA9F02471}"/>
            </a:ext>
          </a:extLst>
        </xdr:cNvPr>
        <xdr:cNvSpPr/>
      </xdr:nvSpPr>
      <xdr:spPr>
        <a:xfrm>
          <a:off x="638175" y="1447799"/>
          <a:ext cx="7629525" cy="1362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editAs="oneCell">
    <xdr:from>
      <xdr:col>7</xdr:col>
      <xdr:colOff>628650</xdr:colOff>
      <xdr:row>19</xdr:row>
      <xdr:rowOff>76200</xdr:rowOff>
    </xdr:from>
    <xdr:to>
      <xdr:col>11</xdr:col>
      <xdr:colOff>190500</xdr:colOff>
      <xdr:row>31</xdr:row>
      <xdr:rowOff>161925</xdr:rowOff>
    </xdr:to>
    <xdr:pic>
      <xdr:nvPicPr>
        <xdr:cNvPr id="4" name="Imagen 3">
          <a:extLst>
            <a:ext uri="{FF2B5EF4-FFF2-40B4-BE49-F238E27FC236}">
              <a16:creationId xmlns:a16="http://schemas.microsoft.com/office/drawing/2014/main" id="{A595A064-414B-42FE-908C-ED92ACA943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6050" y="3562350"/>
          <a:ext cx="2914650"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600075</xdr:colOff>
      <xdr:row>32</xdr:row>
      <xdr:rowOff>76200</xdr:rowOff>
    </xdr:from>
    <xdr:to>
      <xdr:col>11</xdr:col>
      <xdr:colOff>161925</xdr:colOff>
      <xdr:row>45</xdr:row>
      <xdr:rowOff>9525</xdr:rowOff>
    </xdr:to>
    <xdr:pic>
      <xdr:nvPicPr>
        <xdr:cNvPr id="5" name="Imagen 4">
          <a:extLst>
            <a:ext uri="{FF2B5EF4-FFF2-40B4-BE49-F238E27FC236}">
              <a16:creationId xmlns:a16="http://schemas.microsoft.com/office/drawing/2014/main" id="{6F02CE55-52B5-46F4-A23E-74710D6CB33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67475" y="5915025"/>
          <a:ext cx="291465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36</xdr:row>
      <xdr:rowOff>76200</xdr:rowOff>
    </xdr:from>
    <xdr:to>
      <xdr:col>3</xdr:col>
      <xdr:colOff>704850</xdr:colOff>
      <xdr:row>36</xdr:row>
      <xdr:rowOff>76200</xdr:rowOff>
    </xdr:to>
    <xdr:cxnSp macro="">
      <xdr:nvCxnSpPr>
        <xdr:cNvPr id="7" name="Conector recto de flecha 6">
          <a:extLst>
            <a:ext uri="{FF2B5EF4-FFF2-40B4-BE49-F238E27FC236}">
              <a16:creationId xmlns:a16="http://schemas.microsoft.com/office/drawing/2014/main" id="{C7F80696-736F-4EB4-B6FF-5C61FF8AA9BC}"/>
            </a:ext>
          </a:extLst>
        </xdr:cNvPr>
        <xdr:cNvCxnSpPr/>
      </xdr:nvCxnSpPr>
      <xdr:spPr>
        <a:xfrm flipH="1">
          <a:off x="1809750" y="6638925"/>
          <a:ext cx="14097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37</xdr:row>
      <xdr:rowOff>114300</xdr:rowOff>
    </xdr:from>
    <xdr:to>
      <xdr:col>3</xdr:col>
      <xdr:colOff>704850</xdr:colOff>
      <xdr:row>37</xdr:row>
      <xdr:rowOff>114300</xdr:rowOff>
    </xdr:to>
    <xdr:cxnSp macro="">
      <xdr:nvCxnSpPr>
        <xdr:cNvPr id="8" name="Conector recto de flecha 7">
          <a:extLst>
            <a:ext uri="{FF2B5EF4-FFF2-40B4-BE49-F238E27FC236}">
              <a16:creationId xmlns:a16="http://schemas.microsoft.com/office/drawing/2014/main" id="{A0FCFD0D-179D-4DBC-8253-2F7B151261DC}"/>
            </a:ext>
          </a:extLst>
        </xdr:cNvPr>
        <xdr:cNvCxnSpPr/>
      </xdr:nvCxnSpPr>
      <xdr:spPr>
        <a:xfrm flipH="1">
          <a:off x="1809750" y="6858000"/>
          <a:ext cx="14097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38</xdr:row>
      <xdr:rowOff>104775</xdr:rowOff>
    </xdr:from>
    <xdr:to>
      <xdr:col>3</xdr:col>
      <xdr:colOff>714375</xdr:colOff>
      <xdr:row>38</xdr:row>
      <xdr:rowOff>104775</xdr:rowOff>
    </xdr:to>
    <xdr:cxnSp macro="">
      <xdr:nvCxnSpPr>
        <xdr:cNvPr id="9" name="Conector recto de flecha 8">
          <a:extLst>
            <a:ext uri="{FF2B5EF4-FFF2-40B4-BE49-F238E27FC236}">
              <a16:creationId xmlns:a16="http://schemas.microsoft.com/office/drawing/2014/main" id="{422B1488-D505-4440-ABEC-024B018ADCCF}"/>
            </a:ext>
          </a:extLst>
        </xdr:cNvPr>
        <xdr:cNvCxnSpPr/>
      </xdr:nvCxnSpPr>
      <xdr:spPr>
        <a:xfrm flipH="1">
          <a:off x="1819275" y="7029450"/>
          <a:ext cx="14097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39</xdr:row>
      <xdr:rowOff>114300</xdr:rowOff>
    </xdr:from>
    <xdr:to>
      <xdr:col>3</xdr:col>
      <xdr:colOff>714375</xdr:colOff>
      <xdr:row>39</xdr:row>
      <xdr:rowOff>114300</xdr:rowOff>
    </xdr:to>
    <xdr:cxnSp macro="">
      <xdr:nvCxnSpPr>
        <xdr:cNvPr id="10" name="Conector recto de flecha 9">
          <a:extLst>
            <a:ext uri="{FF2B5EF4-FFF2-40B4-BE49-F238E27FC236}">
              <a16:creationId xmlns:a16="http://schemas.microsoft.com/office/drawing/2014/main" id="{168DBC50-FA32-444C-83B0-05E95714563F}"/>
            </a:ext>
          </a:extLst>
        </xdr:cNvPr>
        <xdr:cNvCxnSpPr/>
      </xdr:nvCxnSpPr>
      <xdr:spPr>
        <a:xfrm flipH="1">
          <a:off x="1819275" y="7219950"/>
          <a:ext cx="14097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40</xdr:row>
      <xdr:rowOff>104775</xdr:rowOff>
    </xdr:from>
    <xdr:to>
      <xdr:col>3</xdr:col>
      <xdr:colOff>704850</xdr:colOff>
      <xdr:row>40</xdr:row>
      <xdr:rowOff>104775</xdr:rowOff>
    </xdr:to>
    <xdr:cxnSp macro="">
      <xdr:nvCxnSpPr>
        <xdr:cNvPr id="11" name="Conector recto de flecha 10">
          <a:extLst>
            <a:ext uri="{FF2B5EF4-FFF2-40B4-BE49-F238E27FC236}">
              <a16:creationId xmlns:a16="http://schemas.microsoft.com/office/drawing/2014/main" id="{634A57EE-146B-421D-BF30-9C8A97CFE08C}"/>
            </a:ext>
          </a:extLst>
        </xdr:cNvPr>
        <xdr:cNvCxnSpPr/>
      </xdr:nvCxnSpPr>
      <xdr:spPr>
        <a:xfrm flipH="1">
          <a:off x="1809750" y="7391400"/>
          <a:ext cx="14097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56</xdr:row>
      <xdr:rowOff>0</xdr:rowOff>
    </xdr:from>
    <xdr:to>
      <xdr:col>7</xdr:col>
      <xdr:colOff>381000</xdr:colOff>
      <xdr:row>68</xdr:row>
      <xdr:rowOff>133350</xdr:rowOff>
    </xdr:to>
    <xdr:pic>
      <xdr:nvPicPr>
        <xdr:cNvPr id="12" name="Imagen 11">
          <a:extLst>
            <a:ext uri="{FF2B5EF4-FFF2-40B4-BE49-F238E27FC236}">
              <a16:creationId xmlns:a16="http://schemas.microsoft.com/office/drawing/2014/main" id="{8FA8DA3E-50E9-414E-B554-FFD2E0F654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52800" y="10182225"/>
          <a:ext cx="2895600" cy="230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82</xdr:row>
      <xdr:rowOff>152400</xdr:rowOff>
    </xdr:from>
    <xdr:to>
      <xdr:col>8</xdr:col>
      <xdr:colOff>19050</xdr:colOff>
      <xdr:row>105</xdr:row>
      <xdr:rowOff>123825</xdr:rowOff>
    </xdr:to>
    <xdr:pic>
      <xdr:nvPicPr>
        <xdr:cNvPr id="13" name="Imagen 12">
          <a:extLst>
            <a:ext uri="{FF2B5EF4-FFF2-40B4-BE49-F238E27FC236}">
              <a16:creationId xmlns:a16="http://schemas.microsoft.com/office/drawing/2014/main" id="{DFF0309E-C341-4BE3-BAA0-D0433C40D7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5039975"/>
          <a:ext cx="6724650" cy="413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1123950</xdr:colOff>
      <xdr:row>12</xdr:row>
      <xdr:rowOff>95250</xdr:rowOff>
    </xdr:from>
    <xdr:to>
      <xdr:col>2</xdr:col>
      <xdr:colOff>2543175</xdr:colOff>
      <xdr:row>34</xdr:row>
      <xdr:rowOff>28575</xdr:rowOff>
    </xdr:to>
    <xdr:pic>
      <xdr:nvPicPr>
        <xdr:cNvPr id="2" name="Imagen 1">
          <a:extLst>
            <a:ext uri="{FF2B5EF4-FFF2-40B4-BE49-F238E27FC236}">
              <a16:creationId xmlns:a16="http://schemas.microsoft.com/office/drawing/2014/main" id="{B05D66E4-97D9-47BC-BF4D-064F78E5B4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950" y="2638425"/>
          <a:ext cx="6677025" cy="412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800100</xdr:colOff>
      <xdr:row>8</xdr:row>
      <xdr:rowOff>142875</xdr:rowOff>
    </xdr:from>
    <xdr:to>
      <xdr:col>8</xdr:col>
      <xdr:colOff>19050</xdr:colOff>
      <xdr:row>11</xdr:row>
      <xdr:rowOff>9525</xdr:rowOff>
    </xdr:to>
    <xdr:cxnSp macro="">
      <xdr:nvCxnSpPr>
        <xdr:cNvPr id="4" name="Conector recto de flecha 3">
          <a:extLst>
            <a:ext uri="{FF2B5EF4-FFF2-40B4-BE49-F238E27FC236}">
              <a16:creationId xmlns:a16="http://schemas.microsoft.com/office/drawing/2014/main" id="{6AC14D83-E82C-42A7-AAB8-FF1C938BD28F}"/>
            </a:ext>
          </a:extLst>
        </xdr:cNvPr>
        <xdr:cNvCxnSpPr/>
      </xdr:nvCxnSpPr>
      <xdr:spPr>
        <a:xfrm flipH="1">
          <a:off x="11172825" y="1695450"/>
          <a:ext cx="1733550" cy="6667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11</xdr:row>
      <xdr:rowOff>104775</xdr:rowOff>
    </xdr:from>
    <xdr:to>
      <xdr:col>7</xdr:col>
      <xdr:colOff>828676</xdr:colOff>
      <xdr:row>11</xdr:row>
      <xdr:rowOff>114300</xdr:rowOff>
    </xdr:to>
    <xdr:cxnSp macro="">
      <xdr:nvCxnSpPr>
        <xdr:cNvPr id="7" name="Conector recto de flecha 6">
          <a:extLst>
            <a:ext uri="{FF2B5EF4-FFF2-40B4-BE49-F238E27FC236}">
              <a16:creationId xmlns:a16="http://schemas.microsoft.com/office/drawing/2014/main" id="{3B8B45D8-9F77-49B7-BE30-9E03EAEC1722}"/>
            </a:ext>
          </a:extLst>
        </xdr:cNvPr>
        <xdr:cNvCxnSpPr/>
      </xdr:nvCxnSpPr>
      <xdr:spPr>
        <a:xfrm flipH="1" flipV="1">
          <a:off x="12058650" y="2457450"/>
          <a:ext cx="819151" cy="9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wikipedia.org/wiki/VisiCalc" TargetMode="External"/><Relationship Id="rId1" Type="http://schemas.openxmlformats.org/officeDocument/2006/relationships/hyperlink" Target="http://www.bricklin.com/history/saiearly.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A464-46BA-4435-886C-EA8314A4F559}">
  <dimension ref="A1:M42"/>
  <sheetViews>
    <sheetView showGridLines="0" showRowColHeaders="0" tabSelected="1" workbookViewId="0"/>
  </sheetViews>
  <sheetFormatPr baseColWidth="10" defaultColWidth="0" defaultRowHeight="14.25" zeroHeight="1" x14ac:dyDescent="0.2"/>
  <cols>
    <col min="1" max="13" width="11" customWidth="1"/>
    <col min="14" max="16384" width="11" hidden="1"/>
  </cols>
  <sheetData>
    <row r="1" spans="1:9" ht="15.75" x14ac:dyDescent="0.25">
      <c r="A1" s="3" t="s">
        <v>0</v>
      </c>
    </row>
    <row r="2" spans="1:9" ht="15.75" x14ac:dyDescent="0.25">
      <c r="A2" s="3" t="s">
        <v>1</v>
      </c>
    </row>
    <row r="3" spans="1:9" x14ac:dyDescent="0.2"/>
    <row r="4" spans="1:9" ht="15" x14ac:dyDescent="0.25">
      <c r="A4" s="5" t="s">
        <v>2</v>
      </c>
    </row>
    <row r="5" spans="1:9" ht="15" x14ac:dyDescent="0.25">
      <c r="A5" s="5"/>
    </row>
    <row r="6" spans="1:9" x14ac:dyDescent="0.2">
      <c r="A6" t="s">
        <v>475</v>
      </c>
    </row>
    <row r="7" spans="1:9" x14ac:dyDescent="0.2"/>
    <row r="8" spans="1:9" x14ac:dyDescent="0.2">
      <c r="A8" t="s">
        <v>476</v>
      </c>
    </row>
    <row r="9" spans="1:9" x14ac:dyDescent="0.2"/>
    <row r="10" spans="1:9" x14ac:dyDescent="0.2">
      <c r="A10" t="s">
        <v>8</v>
      </c>
    </row>
    <row r="11" spans="1:9" x14ac:dyDescent="0.2"/>
    <row r="12" spans="1:9" ht="15" x14ac:dyDescent="0.25">
      <c r="A12" s="5" t="s">
        <v>3</v>
      </c>
      <c r="H12" s="5" t="s">
        <v>6</v>
      </c>
    </row>
    <row r="13" spans="1:9" x14ac:dyDescent="0.2">
      <c r="A13" t="s">
        <v>4</v>
      </c>
      <c r="B13" s="1" t="s">
        <v>5</v>
      </c>
      <c r="H13" t="s">
        <v>4</v>
      </c>
      <c r="I13" s="1" t="s">
        <v>7</v>
      </c>
    </row>
    <row r="14" spans="1:9" x14ac:dyDescent="0.2"/>
    <row r="15" spans="1:9" x14ac:dyDescent="0.2"/>
    <row r="16" spans="1:9"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spans="1:13" x14ac:dyDescent="0.2"/>
    <row r="34" spans="1:13" x14ac:dyDescent="0.2"/>
    <row r="35" spans="1:13" x14ac:dyDescent="0.2"/>
    <row r="36" spans="1:13" x14ac:dyDescent="0.2">
      <c r="A36" t="s">
        <v>9</v>
      </c>
    </row>
    <row r="37" spans="1:13" x14ac:dyDescent="0.2"/>
    <row r="38" spans="1:13" x14ac:dyDescent="0.2">
      <c r="A38" t="s">
        <v>10</v>
      </c>
    </row>
    <row r="39" spans="1:13" x14ac:dyDescent="0.2"/>
    <row r="40" spans="1:13" x14ac:dyDescent="0.2">
      <c r="A40" s="50" t="s">
        <v>477</v>
      </c>
      <c r="B40" s="50"/>
      <c r="C40" s="50"/>
      <c r="D40" s="50"/>
      <c r="E40" s="50"/>
      <c r="F40" s="50"/>
      <c r="G40" s="50"/>
      <c r="H40" s="50"/>
      <c r="I40" s="50"/>
      <c r="J40" s="50"/>
      <c r="K40" s="50"/>
      <c r="L40" s="50"/>
      <c r="M40" s="50"/>
    </row>
    <row r="41" spans="1:13" x14ac:dyDescent="0.2"/>
    <row r="42" spans="1:13" x14ac:dyDescent="0.2"/>
  </sheetData>
  <mergeCells count="1">
    <mergeCell ref="A40:M40"/>
  </mergeCells>
  <hyperlinks>
    <hyperlink ref="B13" r:id="rId1" xr:uid="{83CD1323-06A5-458A-84B0-CE8055755CC6}"/>
    <hyperlink ref="I13" r:id="rId2" xr:uid="{A38312E0-8CDC-47BE-8281-E86E091FC029}"/>
    <hyperlink ref="A40:M40" location="'Tipos de Referencias'!A1" display="Siguiente" xr:uid="{8181CAC9-F658-4DE8-BED5-12E9CD4BF2D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AB853-01FD-41F3-BD6D-01F9F4DB2955}">
  <dimension ref="A1:H68"/>
  <sheetViews>
    <sheetView topLeftCell="A28" workbookViewId="0"/>
  </sheetViews>
  <sheetFormatPr baseColWidth="10" defaultRowHeight="14.25" x14ac:dyDescent="0.2"/>
  <cols>
    <col min="5" max="5" width="11.875" bestFit="1" customWidth="1"/>
    <col min="6" max="6" width="14.375" bestFit="1" customWidth="1"/>
    <col min="7" max="7" width="13.375" bestFit="1" customWidth="1"/>
  </cols>
  <sheetData>
    <row r="1" spans="1:8" ht="15.75" x14ac:dyDescent="0.25">
      <c r="A1" s="3" t="s">
        <v>0</v>
      </c>
    </row>
    <row r="2" spans="1:8" ht="15.75" x14ac:dyDescent="0.25">
      <c r="A2" s="3" t="s">
        <v>1</v>
      </c>
    </row>
    <row r="4" spans="1:8" ht="15" x14ac:dyDescent="0.25">
      <c r="A4" s="5" t="s">
        <v>20</v>
      </c>
    </row>
    <row r="6" spans="1:8" x14ac:dyDescent="0.2">
      <c r="A6" t="s">
        <v>11</v>
      </c>
    </row>
    <row r="7" spans="1:8" x14ac:dyDescent="0.2">
      <c r="A7" t="s">
        <v>12</v>
      </c>
    </row>
    <row r="8" spans="1:8" x14ac:dyDescent="0.2">
      <c r="A8" t="s">
        <v>13</v>
      </c>
    </row>
    <row r="9" spans="1:8" x14ac:dyDescent="0.2">
      <c r="A9" t="s">
        <v>14</v>
      </c>
    </row>
    <row r="10" spans="1:8" x14ac:dyDescent="0.2">
      <c r="A10" t="s">
        <v>48</v>
      </c>
    </row>
    <row r="11" spans="1:8" ht="15" thickBot="1" x14ac:dyDescent="0.25">
      <c r="A11" t="s">
        <v>15</v>
      </c>
    </row>
    <row r="12" spans="1:8" ht="15.75" thickBot="1" x14ac:dyDescent="0.3">
      <c r="A12" s="29" t="s">
        <v>19</v>
      </c>
      <c r="B12" s="30"/>
      <c r="C12" s="31">
        <v>16384</v>
      </c>
      <c r="D12" s="32" t="s">
        <v>17</v>
      </c>
      <c r="E12" s="31">
        <v>1048576</v>
      </c>
      <c r="F12" s="32" t="s">
        <v>18</v>
      </c>
      <c r="G12" s="31">
        <f>C12*E12</f>
        <v>17179869184</v>
      </c>
      <c r="H12" s="33" t="s">
        <v>16</v>
      </c>
    </row>
    <row r="13" spans="1:8" x14ac:dyDescent="0.2">
      <c r="A13" t="s">
        <v>478</v>
      </c>
    </row>
    <row r="14" spans="1:8" x14ac:dyDescent="0.2">
      <c r="A14" t="s">
        <v>21</v>
      </c>
      <c r="F14" s="7"/>
    </row>
    <row r="15" spans="1:8" x14ac:dyDescent="0.2">
      <c r="A15" t="s">
        <v>22</v>
      </c>
    </row>
    <row r="17" spans="1:8" x14ac:dyDescent="0.2">
      <c r="A17">
        <v>1500</v>
      </c>
      <c r="B17">
        <v>0.21</v>
      </c>
      <c r="C17" s="8">
        <f>A17*B17</f>
        <v>315</v>
      </c>
    </row>
    <row r="19" spans="1:8" x14ac:dyDescent="0.2">
      <c r="A19" t="s">
        <v>24</v>
      </c>
      <c r="G19" s="9" t="s">
        <v>23</v>
      </c>
      <c r="H19" t="s">
        <v>480</v>
      </c>
    </row>
    <row r="21" spans="1:8" x14ac:dyDescent="0.2">
      <c r="A21" t="s">
        <v>479</v>
      </c>
    </row>
    <row r="23" spans="1:8" x14ac:dyDescent="0.2">
      <c r="A23" t="s">
        <v>25</v>
      </c>
    </row>
    <row r="25" spans="1:8" x14ac:dyDescent="0.2">
      <c r="A25" t="s">
        <v>26</v>
      </c>
    </row>
    <row r="26" spans="1:8" x14ac:dyDescent="0.2">
      <c r="A26" t="s">
        <v>27</v>
      </c>
    </row>
    <row r="57" spans="1:5" x14ac:dyDescent="0.2">
      <c r="A57" t="s">
        <v>28</v>
      </c>
    </row>
    <row r="59" spans="1:5" x14ac:dyDescent="0.2">
      <c r="A59">
        <v>1500</v>
      </c>
      <c r="B59">
        <v>0.21</v>
      </c>
      <c r="C59" s="8">
        <f>A59*B59</f>
        <v>315</v>
      </c>
      <c r="E59" s="8" t="s">
        <v>29</v>
      </c>
    </row>
    <row r="61" spans="1:5" x14ac:dyDescent="0.2">
      <c r="A61" t="s">
        <v>121</v>
      </c>
    </row>
    <row r="62" spans="1:5" x14ac:dyDescent="0.2">
      <c r="A62" t="s">
        <v>30</v>
      </c>
    </row>
    <row r="63" spans="1:5" x14ac:dyDescent="0.2">
      <c r="A63" t="s">
        <v>31</v>
      </c>
    </row>
    <row r="64" spans="1:5" x14ac:dyDescent="0.2">
      <c r="A64" t="s">
        <v>88</v>
      </c>
    </row>
    <row r="66" spans="2:5" x14ac:dyDescent="0.2">
      <c r="B66">
        <v>1000</v>
      </c>
    </row>
    <row r="67" spans="2:5" x14ac:dyDescent="0.2">
      <c r="C67" s="8">
        <f>B66*D68</f>
        <v>210</v>
      </c>
      <c r="E67" s="8" t="s">
        <v>33</v>
      </c>
    </row>
    <row r="68" spans="2:5" x14ac:dyDescent="0.2">
      <c r="D68">
        <v>0.21</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11B18-3AD1-43CB-8A93-D5501FBE8F96}">
  <dimension ref="A1:H85"/>
  <sheetViews>
    <sheetView topLeftCell="A52" workbookViewId="0">
      <selection activeCell="A65" sqref="A65"/>
    </sheetView>
  </sheetViews>
  <sheetFormatPr baseColWidth="10" defaultRowHeight="14.25" x14ac:dyDescent="0.2"/>
  <cols>
    <col min="2" max="2" width="17.25" customWidth="1"/>
  </cols>
  <sheetData>
    <row r="1" spans="1:5" ht="15.75" x14ac:dyDescent="0.25">
      <c r="A1" s="3" t="s">
        <v>0</v>
      </c>
    </row>
    <row r="2" spans="1:5" ht="15.75" x14ac:dyDescent="0.25">
      <c r="A2" s="3" t="s">
        <v>1</v>
      </c>
    </row>
    <row r="4" spans="1:5" ht="15" x14ac:dyDescent="0.25">
      <c r="A4" s="5" t="s">
        <v>34</v>
      </c>
    </row>
    <row r="6" spans="1:5" x14ac:dyDescent="0.2">
      <c r="A6" t="s">
        <v>35</v>
      </c>
    </row>
    <row r="7" spans="1:5" x14ac:dyDescent="0.2">
      <c r="A7" t="s">
        <v>36</v>
      </c>
    </row>
    <row r="8" spans="1:5" x14ac:dyDescent="0.2">
      <c r="A8" t="s">
        <v>32</v>
      </c>
    </row>
    <row r="10" spans="1:5" x14ac:dyDescent="0.2">
      <c r="A10">
        <v>1000</v>
      </c>
      <c r="B10">
        <v>0.21</v>
      </c>
      <c r="C10" s="8">
        <f>A10*B10</f>
        <v>210</v>
      </c>
      <c r="E10" s="8" t="s">
        <v>29</v>
      </c>
    </row>
    <row r="11" spans="1:5" x14ac:dyDescent="0.2">
      <c r="A11">
        <v>1500</v>
      </c>
      <c r="B11">
        <v>0.21</v>
      </c>
      <c r="C11" s="4">
        <f t="shared" ref="C11:C14" si="0">A11*B11</f>
        <v>315</v>
      </c>
      <c r="E11" s="8" t="s">
        <v>29</v>
      </c>
    </row>
    <row r="12" spans="1:5" x14ac:dyDescent="0.2">
      <c r="A12">
        <v>2000</v>
      </c>
      <c r="B12">
        <v>0.21</v>
      </c>
      <c r="C12" s="4">
        <f t="shared" si="0"/>
        <v>420</v>
      </c>
      <c r="E12" s="8" t="s">
        <v>29</v>
      </c>
    </row>
    <row r="13" spans="1:5" x14ac:dyDescent="0.2">
      <c r="A13">
        <v>2500</v>
      </c>
      <c r="B13">
        <v>0.21</v>
      </c>
      <c r="C13" s="4">
        <f t="shared" si="0"/>
        <v>525</v>
      </c>
      <c r="E13" s="8" t="s">
        <v>29</v>
      </c>
    </row>
    <row r="14" spans="1:5" x14ac:dyDescent="0.2">
      <c r="A14">
        <v>3000</v>
      </c>
      <c r="B14">
        <v>0.21</v>
      </c>
      <c r="C14" s="4">
        <f t="shared" si="0"/>
        <v>630</v>
      </c>
      <c r="E14" s="8" t="s">
        <v>29</v>
      </c>
    </row>
    <row r="16" spans="1:5" x14ac:dyDescent="0.2">
      <c r="A16" t="s">
        <v>122</v>
      </c>
    </row>
    <row r="17" spans="1:5" x14ac:dyDescent="0.2">
      <c r="A17" t="s">
        <v>37</v>
      </c>
    </row>
    <row r="19" spans="1:5" x14ac:dyDescent="0.2">
      <c r="A19">
        <v>1000</v>
      </c>
      <c r="B19">
        <v>0.21</v>
      </c>
      <c r="C19" s="8">
        <f>A19*B19</f>
        <v>210</v>
      </c>
      <c r="E19" s="8" t="s">
        <v>38</v>
      </c>
    </row>
    <row r="20" spans="1:5" x14ac:dyDescent="0.2">
      <c r="A20">
        <v>1500</v>
      </c>
      <c r="B20">
        <v>0.21</v>
      </c>
      <c r="C20" s="8">
        <f>A20*B20</f>
        <v>315</v>
      </c>
      <c r="E20" s="8" t="s">
        <v>39</v>
      </c>
    </row>
    <row r="21" spans="1:5" x14ac:dyDescent="0.2">
      <c r="A21">
        <v>2000</v>
      </c>
      <c r="B21">
        <v>0.21</v>
      </c>
      <c r="C21" s="8">
        <f>A21*B21</f>
        <v>420</v>
      </c>
      <c r="E21" s="8" t="s">
        <v>40</v>
      </c>
    </row>
    <row r="22" spans="1:5" x14ac:dyDescent="0.2">
      <c r="A22">
        <v>2500</v>
      </c>
      <c r="B22">
        <v>0.21</v>
      </c>
      <c r="C22" s="8">
        <f>A22*B22</f>
        <v>525</v>
      </c>
      <c r="E22" s="8" t="s">
        <v>41</v>
      </c>
    </row>
    <row r="23" spans="1:5" x14ac:dyDescent="0.2">
      <c r="A23">
        <v>3000</v>
      </c>
      <c r="B23">
        <v>0.21</v>
      </c>
      <c r="C23" s="8">
        <f>A23*B23</f>
        <v>630</v>
      </c>
      <c r="E23" s="8" t="s">
        <v>42</v>
      </c>
    </row>
    <row r="25" spans="1:5" x14ac:dyDescent="0.2">
      <c r="A25" t="s">
        <v>43</v>
      </c>
    </row>
    <row r="27" spans="1:5" ht="15" x14ac:dyDescent="0.25">
      <c r="A27" s="5" t="s">
        <v>73</v>
      </c>
    </row>
    <row r="28" spans="1:5" ht="15" x14ac:dyDescent="0.25">
      <c r="A28" s="5"/>
    </row>
    <row r="29" spans="1:5" ht="15" x14ac:dyDescent="0.25">
      <c r="A29" s="5" t="s">
        <v>74</v>
      </c>
    </row>
    <row r="30" spans="1:5" x14ac:dyDescent="0.2">
      <c r="A30" t="s">
        <v>46</v>
      </c>
    </row>
    <row r="31" spans="1:5" x14ac:dyDescent="0.2">
      <c r="A31" t="s">
        <v>45</v>
      </c>
    </row>
    <row r="32" spans="1:5" x14ac:dyDescent="0.2">
      <c r="A32" t="s">
        <v>123</v>
      </c>
    </row>
    <row r="33" spans="1:8" x14ac:dyDescent="0.2">
      <c r="A33" t="s">
        <v>47</v>
      </c>
    </row>
    <row r="36" spans="1:8" x14ac:dyDescent="0.2">
      <c r="A36" t="s">
        <v>50</v>
      </c>
    </row>
    <row r="37" spans="1:8" x14ac:dyDescent="0.2">
      <c r="A37" t="s">
        <v>51</v>
      </c>
    </row>
    <row r="38" spans="1:8" x14ac:dyDescent="0.2">
      <c r="A38" t="s">
        <v>124</v>
      </c>
    </row>
    <row r="39" spans="1:8" x14ac:dyDescent="0.2">
      <c r="A39" t="s">
        <v>52</v>
      </c>
    </row>
    <row r="40" spans="1:8" x14ac:dyDescent="0.2">
      <c r="A40" t="s">
        <v>53</v>
      </c>
    </row>
    <row r="41" spans="1:8" x14ac:dyDescent="0.2">
      <c r="A41" t="s">
        <v>125</v>
      </c>
    </row>
    <row r="42" spans="1:8" x14ac:dyDescent="0.2">
      <c r="B42">
        <v>0.21</v>
      </c>
    </row>
    <row r="43" spans="1:8" x14ac:dyDescent="0.2">
      <c r="A43">
        <v>1000</v>
      </c>
      <c r="B43" s="8">
        <f>A43*B42</f>
        <v>210</v>
      </c>
      <c r="D43" s="8" t="s">
        <v>54</v>
      </c>
      <c r="E43" t="s">
        <v>55</v>
      </c>
      <c r="H43" s="8" t="s">
        <v>56</v>
      </c>
    </row>
    <row r="44" spans="1:8" x14ac:dyDescent="0.2">
      <c r="A44">
        <v>1500</v>
      </c>
      <c r="B44" s="8">
        <f>A44*B43</f>
        <v>315000</v>
      </c>
      <c r="D44" s="8" t="s">
        <v>57</v>
      </c>
      <c r="H44" s="8" t="s">
        <v>56</v>
      </c>
    </row>
    <row r="45" spans="1:8" x14ac:dyDescent="0.2">
      <c r="A45">
        <v>2000</v>
      </c>
      <c r="B45" s="8">
        <f>A45*B44</f>
        <v>630000000</v>
      </c>
      <c r="D45" s="8" t="s">
        <v>58</v>
      </c>
      <c r="H45" s="8" t="s">
        <v>56</v>
      </c>
    </row>
    <row r="46" spans="1:8" x14ac:dyDescent="0.2">
      <c r="A46">
        <v>2500</v>
      </c>
      <c r="B46" s="10">
        <f>A46*B45</f>
        <v>1575000000000</v>
      </c>
      <c r="D46" s="8" t="s">
        <v>59</v>
      </c>
      <c r="H46" s="8" t="s">
        <v>56</v>
      </c>
    </row>
    <row r="47" spans="1:8" x14ac:dyDescent="0.2">
      <c r="A47">
        <v>3000</v>
      </c>
      <c r="B47" s="10">
        <f>A47*B46</f>
        <v>4725000000000000</v>
      </c>
      <c r="D47" s="8" t="s">
        <v>60</v>
      </c>
      <c r="H47" s="8" t="s">
        <v>56</v>
      </c>
    </row>
    <row r="49" spans="1:8" x14ac:dyDescent="0.2">
      <c r="A49" t="s">
        <v>61</v>
      </c>
    </row>
    <row r="50" spans="1:8" x14ac:dyDescent="0.2">
      <c r="A50" t="s">
        <v>62</v>
      </c>
    </row>
    <row r="51" spans="1:8" x14ac:dyDescent="0.2">
      <c r="A51" t="s">
        <v>126</v>
      </c>
    </row>
    <row r="52" spans="1:8" x14ac:dyDescent="0.2">
      <c r="A52" t="s">
        <v>63</v>
      </c>
    </row>
    <row r="53" spans="1:8" x14ac:dyDescent="0.2">
      <c r="A53" t="s">
        <v>64</v>
      </c>
    </row>
    <row r="54" spans="1:8" x14ac:dyDescent="0.2">
      <c r="A54" t="s">
        <v>65</v>
      </c>
    </row>
    <row r="55" spans="1:8" x14ac:dyDescent="0.2">
      <c r="A55" t="s">
        <v>66</v>
      </c>
    </row>
    <row r="57" spans="1:8" x14ac:dyDescent="0.2">
      <c r="B57">
        <v>0.21</v>
      </c>
    </row>
    <row r="58" spans="1:8" x14ac:dyDescent="0.2">
      <c r="A58">
        <v>1000</v>
      </c>
      <c r="B58" s="8">
        <f>A58*$B$57</f>
        <v>210</v>
      </c>
      <c r="D58" s="8" t="s">
        <v>67</v>
      </c>
      <c r="E58" t="s">
        <v>55</v>
      </c>
      <c r="H58" s="8" t="s">
        <v>72</v>
      </c>
    </row>
    <row r="59" spans="1:8" x14ac:dyDescent="0.2">
      <c r="A59">
        <v>1500</v>
      </c>
      <c r="B59" s="8">
        <f>A59*$B$57</f>
        <v>315</v>
      </c>
      <c r="D59" s="8" t="s">
        <v>68</v>
      </c>
      <c r="H59" s="8" t="s">
        <v>72</v>
      </c>
    </row>
    <row r="60" spans="1:8" x14ac:dyDescent="0.2">
      <c r="A60">
        <v>2000</v>
      </c>
      <c r="B60" s="8">
        <f t="shared" ref="B60:B62" si="1">A60*$B$57</f>
        <v>420</v>
      </c>
      <c r="D60" s="8" t="s">
        <v>69</v>
      </c>
      <c r="H60" s="8" t="s">
        <v>72</v>
      </c>
    </row>
    <row r="61" spans="1:8" x14ac:dyDescent="0.2">
      <c r="A61">
        <v>2500</v>
      </c>
      <c r="B61" s="8">
        <f t="shared" si="1"/>
        <v>525</v>
      </c>
      <c r="D61" s="8" t="s">
        <v>70</v>
      </c>
      <c r="H61" s="8" t="s">
        <v>72</v>
      </c>
    </row>
    <row r="62" spans="1:8" x14ac:dyDescent="0.2">
      <c r="A62">
        <v>3000</v>
      </c>
      <c r="B62" s="8">
        <f t="shared" si="1"/>
        <v>630</v>
      </c>
      <c r="D62" s="8" t="s">
        <v>71</v>
      </c>
      <c r="H62" s="8" t="s">
        <v>72</v>
      </c>
    </row>
    <row r="64" spans="1:8" x14ac:dyDescent="0.2">
      <c r="A64" t="s">
        <v>127</v>
      </c>
    </row>
    <row r="66" spans="1:6" ht="15" x14ac:dyDescent="0.25">
      <c r="A66" s="5" t="s">
        <v>75</v>
      </c>
    </row>
    <row r="67" spans="1:6" x14ac:dyDescent="0.2">
      <c r="A67" t="s">
        <v>76</v>
      </c>
    </row>
    <row r="68" spans="1:6" x14ac:dyDescent="0.2">
      <c r="A68" t="s">
        <v>77</v>
      </c>
    </row>
    <row r="70" spans="1:6" x14ac:dyDescent="0.2">
      <c r="A70" t="s">
        <v>78</v>
      </c>
    </row>
    <row r="72" spans="1:6" ht="15" x14ac:dyDescent="0.25">
      <c r="B72" s="2" t="s">
        <v>79</v>
      </c>
      <c r="C72" s="2" t="s">
        <v>44</v>
      </c>
    </row>
    <row r="73" spans="1:6" ht="15" x14ac:dyDescent="0.25">
      <c r="B73" s="2" t="s">
        <v>80</v>
      </c>
      <c r="C73" s="2" t="s">
        <v>49</v>
      </c>
    </row>
    <row r="74" spans="1:6" ht="15" x14ac:dyDescent="0.25">
      <c r="B74" s="2" t="s">
        <v>81</v>
      </c>
      <c r="C74" s="2" t="s">
        <v>82</v>
      </c>
    </row>
    <row r="75" spans="1:6" ht="15" x14ac:dyDescent="0.25">
      <c r="B75" s="2" t="s">
        <v>83</v>
      </c>
      <c r="C75" s="2" t="s">
        <v>84</v>
      </c>
    </row>
    <row r="77" spans="1:6" x14ac:dyDescent="0.2">
      <c r="A77" t="s">
        <v>87</v>
      </c>
    </row>
    <row r="78" spans="1:6" x14ac:dyDescent="0.2">
      <c r="B78">
        <v>0.105</v>
      </c>
      <c r="C78">
        <v>0.21</v>
      </c>
      <c r="D78">
        <v>0.27</v>
      </c>
    </row>
    <row r="79" spans="1:6" x14ac:dyDescent="0.2">
      <c r="A79">
        <v>1000</v>
      </c>
      <c r="B79" s="11">
        <f>$A79*B$78</f>
        <v>105</v>
      </c>
      <c r="C79" s="11">
        <f t="shared" ref="C79:D83" si="2">$A79*C$78</f>
        <v>210</v>
      </c>
      <c r="D79" s="11">
        <f t="shared" si="2"/>
        <v>270</v>
      </c>
      <c r="F79" s="8" t="s">
        <v>85</v>
      </c>
    </row>
    <row r="80" spans="1:6" x14ac:dyDescent="0.2">
      <c r="A80">
        <v>1500</v>
      </c>
      <c r="B80" s="11">
        <f t="shared" ref="B80:B83" si="3">$A80*B$78</f>
        <v>157.5</v>
      </c>
      <c r="C80" s="11">
        <f t="shared" si="2"/>
        <v>315</v>
      </c>
      <c r="D80" s="11">
        <f t="shared" si="2"/>
        <v>405</v>
      </c>
    </row>
    <row r="81" spans="1:4" x14ac:dyDescent="0.2">
      <c r="A81">
        <v>2000</v>
      </c>
      <c r="B81" s="11">
        <f t="shared" si="3"/>
        <v>210</v>
      </c>
      <c r="C81" s="11">
        <f t="shared" si="2"/>
        <v>420</v>
      </c>
      <c r="D81" s="11">
        <f t="shared" si="2"/>
        <v>540</v>
      </c>
    </row>
    <row r="82" spans="1:4" x14ac:dyDescent="0.2">
      <c r="A82">
        <v>2500</v>
      </c>
      <c r="B82" s="11">
        <f t="shared" si="3"/>
        <v>262.5</v>
      </c>
      <c r="C82" s="11">
        <f t="shared" si="2"/>
        <v>525</v>
      </c>
      <c r="D82" s="11">
        <f t="shared" si="2"/>
        <v>675</v>
      </c>
    </row>
    <row r="83" spans="1:4" x14ac:dyDescent="0.2">
      <c r="A83">
        <v>3000</v>
      </c>
      <c r="B83" s="11">
        <f t="shared" si="3"/>
        <v>315</v>
      </c>
      <c r="C83" s="11">
        <f t="shared" si="2"/>
        <v>630</v>
      </c>
      <c r="D83" s="11">
        <f t="shared" si="2"/>
        <v>810</v>
      </c>
    </row>
    <row r="85" spans="1:4" x14ac:dyDescent="0.2">
      <c r="A85"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8006B-E6FC-4DD2-9588-603636380801}">
  <dimension ref="A1:G82"/>
  <sheetViews>
    <sheetView topLeftCell="A34" workbookViewId="0">
      <selection activeCell="F77" sqref="F77"/>
    </sheetView>
  </sheetViews>
  <sheetFormatPr baseColWidth="10" defaultRowHeight="14.25" x14ac:dyDescent="0.2"/>
  <sheetData>
    <row r="1" spans="1:1" ht="15.75" x14ac:dyDescent="0.25">
      <c r="A1" s="3" t="s">
        <v>0</v>
      </c>
    </row>
    <row r="2" spans="1:1" ht="15.75" x14ac:dyDescent="0.25">
      <c r="A2" s="3" t="s">
        <v>1</v>
      </c>
    </row>
    <row r="4" spans="1:1" ht="15" x14ac:dyDescent="0.25">
      <c r="A4" s="5" t="s">
        <v>89</v>
      </c>
    </row>
    <row r="5" spans="1:1" x14ac:dyDescent="0.2">
      <c r="A5" t="s">
        <v>90</v>
      </c>
    </row>
    <row r="6" spans="1:1" x14ac:dyDescent="0.2">
      <c r="A6" t="s">
        <v>91</v>
      </c>
    </row>
    <row r="7" spans="1:1" x14ac:dyDescent="0.2">
      <c r="A7" t="s">
        <v>92</v>
      </c>
    </row>
    <row r="19" spans="1:1" x14ac:dyDescent="0.2">
      <c r="A19" t="s">
        <v>104</v>
      </c>
    </row>
    <row r="21" spans="1:1" x14ac:dyDescent="0.2">
      <c r="A21" t="s">
        <v>93</v>
      </c>
    </row>
    <row r="23" spans="1:1" x14ac:dyDescent="0.2">
      <c r="A23" t="s">
        <v>94</v>
      </c>
    </row>
    <row r="25" spans="1:1" x14ac:dyDescent="0.2">
      <c r="A25" t="s">
        <v>95</v>
      </c>
    </row>
    <row r="27" spans="1:1" x14ac:dyDescent="0.2">
      <c r="A27" t="s">
        <v>96</v>
      </c>
    </row>
    <row r="29" spans="1:1" x14ac:dyDescent="0.2">
      <c r="A29" t="s">
        <v>97</v>
      </c>
    </row>
    <row r="31" spans="1:1" x14ac:dyDescent="0.2">
      <c r="A31" t="s">
        <v>98</v>
      </c>
    </row>
    <row r="34" spans="1:5" x14ac:dyDescent="0.2">
      <c r="A34" t="s">
        <v>99</v>
      </c>
    </row>
    <row r="36" spans="1:5" x14ac:dyDescent="0.2">
      <c r="B36">
        <v>0.21</v>
      </c>
    </row>
    <row r="37" spans="1:5" x14ac:dyDescent="0.2">
      <c r="A37">
        <v>1000</v>
      </c>
      <c r="B37" s="8">
        <f>A37*IVA_TASA_GENERAL</f>
        <v>210</v>
      </c>
      <c r="E37" s="8" t="s">
        <v>100</v>
      </c>
    </row>
    <row r="38" spans="1:5" x14ac:dyDescent="0.2">
      <c r="A38">
        <v>1500</v>
      </c>
      <c r="B38" s="8">
        <f>A38*IVA_TASA_GENERAL</f>
        <v>315</v>
      </c>
      <c r="E38" s="8" t="s">
        <v>100</v>
      </c>
    </row>
    <row r="39" spans="1:5" x14ac:dyDescent="0.2">
      <c r="A39">
        <v>2000</v>
      </c>
      <c r="B39" s="8">
        <f>A39*IVA_TASA_GENERAL</f>
        <v>420</v>
      </c>
      <c r="E39" s="8" t="s">
        <v>100</v>
      </c>
    </row>
    <row r="40" spans="1:5" x14ac:dyDescent="0.2">
      <c r="A40">
        <v>2500</v>
      </c>
      <c r="B40" s="8">
        <f>A40*IVA_TASA_GENERAL</f>
        <v>525</v>
      </c>
      <c r="E40" s="8" t="s">
        <v>100</v>
      </c>
    </row>
    <row r="41" spans="1:5" x14ac:dyDescent="0.2">
      <c r="A41">
        <v>3000</v>
      </c>
      <c r="B41" s="8">
        <f>A41*IVA_TASA_GENERAL</f>
        <v>630</v>
      </c>
      <c r="E41" s="8" t="s">
        <v>100</v>
      </c>
    </row>
    <row r="43" spans="1:5" x14ac:dyDescent="0.2">
      <c r="A43" t="s">
        <v>105</v>
      </c>
    </row>
    <row r="45" spans="1:5" x14ac:dyDescent="0.2">
      <c r="A45" t="s">
        <v>101</v>
      </c>
    </row>
    <row r="47" spans="1:5" x14ac:dyDescent="0.2">
      <c r="A47" t="s">
        <v>102</v>
      </c>
    </row>
    <row r="49" spans="1:2" x14ac:dyDescent="0.2">
      <c r="A49" t="s">
        <v>103</v>
      </c>
    </row>
    <row r="51" spans="1:2" x14ac:dyDescent="0.2">
      <c r="A51" t="s">
        <v>106</v>
      </c>
    </row>
    <row r="53" spans="1:2" x14ac:dyDescent="0.2">
      <c r="A53" t="s">
        <v>107</v>
      </c>
    </row>
    <row r="55" spans="1:2" x14ac:dyDescent="0.2">
      <c r="A55" t="s">
        <v>110</v>
      </c>
    </row>
    <row r="57" spans="1:2" x14ac:dyDescent="0.2">
      <c r="A57" s="13" t="s">
        <v>108</v>
      </c>
      <c r="B57" s="13" t="s">
        <v>109</v>
      </c>
    </row>
    <row r="58" spans="1:2" x14ac:dyDescent="0.2">
      <c r="A58" s="12">
        <v>42736</v>
      </c>
      <c r="B58" s="14">
        <v>144428</v>
      </c>
    </row>
    <row r="59" spans="1:2" x14ac:dyDescent="0.2">
      <c r="A59" s="12">
        <v>42767</v>
      </c>
      <c r="B59" s="14">
        <v>272631</v>
      </c>
    </row>
    <row r="60" spans="1:2" x14ac:dyDescent="0.2">
      <c r="A60" s="12">
        <v>42795</v>
      </c>
      <c r="B60" s="14">
        <v>233113</v>
      </c>
    </row>
    <row r="61" spans="1:2" x14ac:dyDescent="0.2">
      <c r="A61" s="12">
        <v>42826</v>
      </c>
      <c r="B61" s="14">
        <v>252965</v>
      </c>
    </row>
    <row r="62" spans="1:2" x14ac:dyDescent="0.2">
      <c r="A62" s="12">
        <v>42856</v>
      </c>
      <c r="B62" s="14">
        <v>173797</v>
      </c>
    </row>
    <row r="63" spans="1:2" x14ac:dyDescent="0.2">
      <c r="A63" s="12">
        <v>42887</v>
      </c>
      <c r="B63" s="14">
        <v>276971</v>
      </c>
    </row>
    <row r="64" spans="1:2" x14ac:dyDescent="0.2">
      <c r="A64" s="12">
        <v>42917</v>
      </c>
      <c r="B64" s="14">
        <v>272365</v>
      </c>
    </row>
    <row r="65" spans="1:7" x14ac:dyDescent="0.2">
      <c r="A65" s="12">
        <v>42948</v>
      </c>
      <c r="B65" s="14">
        <v>206162</v>
      </c>
    </row>
    <row r="66" spans="1:7" x14ac:dyDescent="0.2">
      <c r="A66" s="12">
        <v>42979</v>
      </c>
      <c r="B66" s="14">
        <v>204611</v>
      </c>
    </row>
    <row r="67" spans="1:7" x14ac:dyDescent="0.2">
      <c r="A67" s="12">
        <v>43009</v>
      </c>
      <c r="B67" s="14">
        <v>215339</v>
      </c>
    </row>
    <row r="68" spans="1:7" x14ac:dyDescent="0.2">
      <c r="A68" s="12">
        <v>43040</v>
      </c>
      <c r="B68" s="14">
        <v>221427</v>
      </c>
    </row>
    <row r="69" spans="1:7" x14ac:dyDescent="0.2">
      <c r="A69" s="12">
        <v>43070</v>
      </c>
      <c r="B69" s="14">
        <v>265319</v>
      </c>
    </row>
    <row r="71" spans="1:7" x14ac:dyDescent="0.2">
      <c r="A71" t="s">
        <v>111</v>
      </c>
    </row>
    <row r="72" spans="1:7" x14ac:dyDescent="0.2">
      <c r="A72" t="s">
        <v>113</v>
      </c>
    </row>
    <row r="73" spans="1:7" x14ac:dyDescent="0.2">
      <c r="A73" t="s">
        <v>112</v>
      </c>
    </row>
    <row r="75" spans="1:7" x14ac:dyDescent="0.2">
      <c r="A75" t="s">
        <v>114</v>
      </c>
      <c r="F75" s="6">
        <f>SUM(VENTAS_2017)</f>
        <v>2739128</v>
      </c>
    </row>
    <row r="76" spans="1:7" x14ac:dyDescent="0.2">
      <c r="A76" t="s">
        <v>115</v>
      </c>
      <c r="F76" s="6">
        <f>AVERAGE(VENTAS_2017)</f>
        <v>228260.66666666666</v>
      </c>
    </row>
    <row r="77" spans="1:7" x14ac:dyDescent="0.2">
      <c r="A77" t="s">
        <v>116</v>
      </c>
      <c r="F77" s="6">
        <f>MIN(VENTAS_2017)</f>
        <v>144428</v>
      </c>
      <c r="G77" s="6"/>
    </row>
    <row r="78" spans="1:7" x14ac:dyDescent="0.2">
      <c r="A78" t="s">
        <v>117</v>
      </c>
      <c r="F78" s="6">
        <f>MAX(VENTAS_2017)</f>
        <v>276971</v>
      </c>
    </row>
    <row r="79" spans="1:7" x14ac:dyDescent="0.2">
      <c r="A79" t="s">
        <v>119</v>
      </c>
      <c r="F79" s="6">
        <f>STDEVA(VENTAS_2017)</f>
        <v>42156.977018440608</v>
      </c>
    </row>
    <row r="80" spans="1:7" x14ac:dyDescent="0.2">
      <c r="A80" t="s">
        <v>118</v>
      </c>
      <c r="F80" s="6">
        <f>SUM(VENTAS_2017)*1.1</f>
        <v>3013040.8000000003</v>
      </c>
    </row>
    <row r="82" spans="1:1" x14ac:dyDescent="0.2">
      <c r="A82" t="s">
        <v>120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7F018-4E08-4093-ADC1-4AC6E197B232}">
  <dimension ref="A1:K261"/>
  <sheetViews>
    <sheetView workbookViewId="0">
      <selection sqref="A1:A4"/>
    </sheetView>
  </sheetViews>
  <sheetFormatPr baseColWidth="10" defaultRowHeight="14.25" x14ac:dyDescent="0.2"/>
  <cols>
    <col min="1" max="1" width="29" customWidth="1"/>
    <col min="2" max="2" width="40" bestFit="1" customWidth="1"/>
    <col min="3" max="3" width="38.875" bestFit="1" customWidth="1"/>
    <col min="4" max="4" width="17" bestFit="1" customWidth="1"/>
    <col min="5" max="5" width="11.25" customWidth="1"/>
  </cols>
  <sheetData>
    <row r="1" spans="1:11" ht="15.75" x14ac:dyDescent="0.25">
      <c r="A1" s="3" t="s">
        <v>0</v>
      </c>
    </row>
    <row r="2" spans="1:11" ht="15.75" x14ac:dyDescent="0.25">
      <c r="A2" s="3" t="s">
        <v>1</v>
      </c>
    </row>
    <row r="4" spans="1:11" x14ac:dyDescent="0.2">
      <c r="A4" t="s">
        <v>128</v>
      </c>
    </row>
    <row r="6" spans="1:11" ht="15.75" x14ac:dyDescent="0.25">
      <c r="A6" s="3" t="s">
        <v>129</v>
      </c>
      <c r="B6" s="15"/>
      <c r="C6" s="15"/>
      <c r="D6" s="15"/>
      <c r="E6" s="16"/>
    </row>
    <row r="7" spans="1:11" ht="15.75" thickBot="1" x14ac:dyDescent="0.25">
      <c r="A7" s="15"/>
      <c r="B7" s="15"/>
      <c r="C7" s="15"/>
      <c r="D7" s="15"/>
      <c r="E7" s="16"/>
    </row>
    <row r="8" spans="1:11" ht="16.5" thickBot="1" x14ac:dyDescent="0.3">
      <c r="A8" s="17" t="s">
        <v>130</v>
      </c>
      <c r="B8" s="18">
        <v>0.25</v>
      </c>
      <c r="C8" s="15"/>
      <c r="D8" s="15"/>
      <c r="E8" s="16"/>
    </row>
    <row r="9" spans="1:11" ht="16.5" thickBot="1" x14ac:dyDescent="0.3">
      <c r="A9" s="19" t="s">
        <v>131</v>
      </c>
      <c r="B9" s="20">
        <v>0.4</v>
      </c>
      <c r="C9" s="15"/>
      <c r="D9" s="15"/>
      <c r="E9" s="16"/>
      <c r="I9" s="28" t="s">
        <v>473</v>
      </c>
    </row>
    <row r="10" spans="1:11" ht="15" x14ac:dyDescent="0.2">
      <c r="A10" s="15"/>
      <c r="B10" s="15"/>
      <c r="C10" s="21"/>
      <c r="D10" s="15"/>
      <c r="E10" s="22"/>
    </row>
    <row r="11" spans="1:11" ht="31.5" x14ac:dyDescent="0.25">
      <c r="A11" s="23" t="s">
        <v>132</v>
      </c>
      <c r="B11" s="23" t="s">
        <v>133</v>
      </c>
      <c r="C11" s="23" t="s">
        <v>134</v>
      </c>
      <c r="D11" s="23" t="s">
        <v>135</v>
      </c>
      <c r="E11" s="23" t="s">
        <v>136</v>
      </c>
      <c r="F11" s="25" t="s">
        <v>471</v>
      </c>
      <c r="G11" s="25" t="s">
        <v>472</v>
      </c>
    </row>
    <row r="12" spans="1:11" ht="15" x14ac:dyDescent="0.2">
      <c r="A12" s="24" t="s">
        <v>137</v>
      </c>
      <c r="B12" s="24" t="s">
        <v>138</v>
      </c>
      <c r="C12" s="24" t="s">
        <v>139</v>
      </c>
      <c r="D12" s="24" t="s">
        <v>140</v>
      </c>
      <c r="E12" s="26">
        <v>43.04</v>
      </c>
      <c r="F12" s="27">
        <f t="shared" ref="F12:F75" si="0">E12+E12*Precio_Mayorista</f>
        <v>53.8</v>
      </c>
      <c r="G12" s="27">
        <f t="shared" ref="G12:G75" si="1">E12*(1+Precio_Minorista)</f>
        <v>60.255999999999993</v>
      </c>
      <c r="I12" s="28" t="s">
        <v>474</v>
      </c>
      <c r="J12" s="4"/>
      <c r="K12" s="4"/>
    </row>
    <row r="13" spans="1:11" ht="15" x14ac:dyDescent="0.2">
      <c r="A13" s="24" t="s">
        <v>141</v>
      </c>
      <c r="B13" s="24" t="s">
        <v>142</v>
      </c>
      <c r="C13" s="24" t="s">
        <v>143</v>
      </c>
      <c r="D13" s="24" t="s">
        <v>140</v>
      </c>
      <c r="E13" s="26">
        <v>37.770000000000003</v>
      </c>
      <c r="F13" s="26">
        <f t="shared" si="0"/>
        <v>47.212500000000006</v>
      </c>
      <c r="G13" s="26">
        <f t="shared" si="1"/>
        <v>52.878</v>
      </c>
    </row>
    <row r="14" spans="1:11" ht="15" x14ac:dyDescent="0.2">
      <c r="A14" s="24" t="s">
        <v>144</v>
      </c>
      <c r="B14" s="24" t="s">
        <v>138</v>
      </c>
      <c r="C14" s="24" t="s">
        <v>145</v>
      </c>
      <c r="D14" s="24" t="s">
        <v>140</v>
      </c>
      <c r="E14" s="26">
        <v>20.54</v>
      </c>
      <c r="F14" s="26">
        <f t="shared" si="0"/>
        <v>25.674999999999997</v>
      </c>
      <c r="G14" s="26">
        <f t="shared" si="1"/>
        <v>28.755999999999997</v>
      </c>
      <c r="J14" s="4"/>
      <c r="K14" s="4"/>
    </row>
    <row r="15" spans="1:11" ht="15" x14ac:dyDescent="0.2">
      <c r="A15" s="24" t="s">
        <v>146</v>
      </c>
      <c r="B15" s="24" t="s">
        <v>138</v>
      </c>
      <c r="C15" s="24" t="s">
        <v>147</v>
      </c>
      <c r="D15" s="24" t="s">
        <v>140</v>
      </c>
      <c r="E15" s="26">
        <v>45.08</v>
      </c>
      <c r="F15" s="26">
        <f t="shared" si="0"/>
        <v>56.349999999999994</v>
      </c>
      <c r="G15" s="26">
        <f t="shared" si="1"/>
        <v>63.111999999999995</v>
      </c>
    </row>
    <row r="16" spans="1:11" ht="15" x14ac:dyDescent="0.2">
      <c r="A16" s="24" t="s">
        <v>148</v>
      </c>
      <c r="B16" s="24" t="s">
        <v>138</v>
      </c>
      <c r="C16" s="24" t="s">
        <v>149</v>
      </c>
      <c r="D16" s="24" t="s">
        <v>140</v>
      </c>
      <c r="E16" s="26">
        <v>73.61</v>
      </c>
      <c r="F16" s="26">
        <f t="shared" si="0"/>
        <v>92.012500000000003</v>
      </c>
      <c r="G16" s="26">
        <f t="shared" si="1"/>
        <v>103.05399999999999</v>
      </c>
    </row>
    <row r="17" spans="1:7" ht="15" x14ac:dyDescent="0.2">
      <c r="A17" s="24" t="s">
        <v>150</v>
      </c>
      <c r="B17" s="24" t="s">
        <v>138</v>
      </c>
      <c r="C17" s="24" t="s">
        <v>145</v>
      </c>
      <c r="D17" s="24" t="s">
        <v>140</v>
      </c>
      <c r="E17" s="26">
        <v>20.329999999999998</v>
      </c>
      <c r="F17" s="26">
        <f t="shared" si="0"/>
        <v>25.412499999999998</v>
      </c>
      <c r="G17" s="26">
        <f t="shared" si="1"/>
        <v>28.461999999999996</v>
      </c>
    </row>
    <row r="18" spans="1:7" ht="15" x14ac:dyDescent="0.2">
      <c r="A18" s="24" t="s">
        <v>151</v>
      </c>
      <c r="B18" s="24" t="s">
        <v>138</v>
      </c>
      <c r="C18" s="24" t="s">
        <v>152</v>
      </c>
      <c r="D18" s="24" t="s">
        <v>153</v>
      </c>
      <c r="E18" s="26">
        <v>20.02</v>
      </c>
      <c r="F18" s="26">
        <f t="shared" si="0"/>
        <v>25.024999999999999</v>
      </c>
      <c r="G18" s="26">
        <f t="shared" si="1"/>
        <v>28.027999999999999</v>
      </c>
    </row>
    <row r="19" spans="1:7" ht="15" x14ac:dyDescent="0.2">
      <c r="A19" s="24" t="s">
        <v>151</v>
      </c>
      <c r="B19" s="24" t="s">
        <v>138</v>
      </c>
      <c r="C19" s="24" t="s">
        <v>154</v>
      </c>
      <c r="D19" s="24" t="s">
        <v>153</v>
      </c>
      <c r="E19" s="26">
        <v>165.17</v>
      </c>
      <c r="F19" s="26">
        <f t="shared" si="0"/>
        <v>206.46249999999998</v>
      </c>
      <c r="G19" s="26">
        <f t="shared" si="1"/>
        <v>231.23799999999997</v>
      </c>
    </row>
    <row r="20" spans="1:7" ht="15" x14ac:dyDescent="0.2">
      <c r="A20" s="24" t="s">
        <v>151</v>
      </c>
      <c r="B20" s="24" t="s">
        <v>138</v>
      </c>
      <c r="C20" s="24" t="s">
        <v>155</v>
      </c>
      <c r="D20" s="24" t="s">
        <v>153</v>
      </c>
      <c r="E20" s="26">
        <v>36.200000000000003</v>
      </c>
      <c r="F20" s="26">
        <f t="shared" si="0"/>
        <v>45.25</v>
      </c>
      <c r="G20" s="26">
        <f t="shared" si="1"/>
        <v>50.68</v>
      </c>
    </row>
    <row r="21" spans="1:7" ht="15" x14ac:dyDescent="0.2">
      <c r="A21" s="24" t="s">
        <v>151</v>
      </c>
      <c r="B21" s="24" t="s">
        <v>138</v>
      </c>
      <c r="C21" s="24" t="s">
        <v>156</v>
      </c>
      <c r="D21" s="24" t="s">
        <v>153</v>
      </c>
      <c r="E21" s="26">
        <v>148.53</v>
      </c>
      <c r="F21" s="26">
        <f t="shared" si="0"/>
        <v>185.66249999999999</v>
      </c>
      <c r="G21" s="26">
        <f t="shared" si="1"/>
        <v>207.94199999999998</v>
      </c>
    </row>
    <row r="22" spans="1:7" ht="15" x14ac:dyDescent="0.2">
      <c r="A22" s="24" t="s">
        <v>157</v>
      </c>
      <c r="B22" s="24" t="s">
        <v>138</v>
      </c>
      <c r="C22" s="24" t="s">
        <v>158</v>
      </c>
      <c r="D22" s="24" t="s">
        <v>159</v>
      </c>
      <c r="E22" s="26">
        <v>45.65</v>
      </c>
      <c r="F22" s="26">
        <f t="shared" si="0"/>
        <v>57.0625</v>
      </c>
      <c r="G22" s="26">
        <f t="shared" si="1"/>
        <v>63.91</v>
      </c>
    </row>
    <row r="23" spans="1:7" ht="15" x14ac:dyDescent="0.2">
      <c r="A23" s="24" t="s">
        <v>160</v>
      </c>
      <c r="B23" s="24" t="s">
        <v>138</v>
      </c>
      <c r="C23" s="24" t="s">
        <v>161</v>
      </c>
      <c r="D23" s="24" t="s">
        <v>159</v>
      </c>
      <c r="E23" s="26">
        <v>59.37</v>
      </c>
      <c r="F23" s="26">
        <f t="shared" si="0"/>
        <v>74.212499999999991</v>
      </c>
      <c r="G23" s="26">
        <f t="shared" si="1"/>
        <v>83.117999999999995</v>
      </c>
    </row>
    <row r="24" spans="1:7" ht="15" x14ac:dyDescent="0.2">
      <c r="A24" s="24" t="s">
        <v>162</v>
      </c>
      <c r="B24" s="24" t="s">
        <v>138</v>
      </c>
      <c r="C24" s="24" t="s">
        <v>163</v>
      </c>
      <c r="D24" s="24" t="s">
        <v>159</v>
      </c>
      <c r="E24" s="26">
        <v>23.06</v>
      </c>
      <c r="F24" s="26">
        <f t="shared" si="0"/>
        <v>28.824999999999999</v>
      </c>
      <c r="G24" s="26">
        <f t="shared" si="1"/>
        <v>32.283999999999999</v>
      </c>
    </row>
    <row r="25" spans="1:7" ht="15" x14ac:dyDescent="0.2">
      <c r="A25" s="24" t="s">
        <v>164</v>
      </c>
      <c r="B25" s="24" t="s">
        <v>165</v>
      </c>
      <c r="C25" s="24" t="s">
        <v>166</v>
      </c>
      <c r="D25" s="24" t="s">
        <v>167</v>
      </c>
      <c r="E25" s="26">
        <v>46.76</v>
      </c>
      <c r="F25" s="26">
        <f t="shared" si="0"/>
        <v>58.449999999999996</v>
      </c>
      <c r="G25" s="26">
        <f t="shared" si="1"/>
        <v>65.463999999999999</v>
      </c>
    </row>
    <row r="26" spans="1:7" ht="15" x14ac:dyDescent="0.2">
      <c r="A26" s="24" t="s">
        <v>168</v>
      </c>
      <c r="B26" s="24" t="s">
        <v>169</v>
      </c>
      <c r="C26" s="24" t="s">
        <v>170</v>
      </c>
      <c r="D26" s="24" t="s">
        <v>171</v>
      </c>
      <c r="E26" s="26">
        <v>60.16</v>
      </c>
      <c r="F26" s="26">
        <f t="shared" si="0"/>
        <v>75.199999999999989</v>
      </c>
      <c r="G26" s="26">
        <f t="shared" si="1"/>
        <v>84.22399999999999</v>
      </c>
    </row>
    <row r="27" spans="1:7" ht="15" x14ac:dyDescent="0.2">
      <c r="A27" s="24" t="s">
        <v>168</v>
      </c>
      <c r="B27" s="24" t="s">
        <v>169</v>
      </c>
      <c r="C27" s="24" t="s">
        <v>172</v>
      </c>
      <c r="D27" s="24" t="s">
        <v>171</v>
      </c>
      <c r="E27" s="26">
        <v>13.01</v>
      </c>
      <c r="F27" s="26">
        <f t="shared" si="0"/>
        <v>16.262499999999999</v>
      </c>
      <c r="G27" s="26">
        <f t="shared" si="1"/>
        <v>18.213999999999999</v>
      </c>
    </row>
    <row r="28" spans="1:7" ht="15" x14ac:dyDescent="0.2">
      <c r="A28" s="24" t="s">
        <v>173</v>
      </c>
      <c r="B28" s="24" t="s">
        <v>138</v>
      </c>
      <c r="C28" s="24" t="s">
        <v>174</v>
      </c>
      <c r="D28" s="24" t="s">
        <v>175</v>
      </c>
      <c r="E28" s="26">
        <v>12.56</v>
      </c>
      <c r="F28" s="26">
        <f t="shared" si="0"/>
        <v>15.700000000000001</v>
      </c>
      <c r="G28" s="26">
        <f t="shared" si="1"/>
        <v>17.584</v>
      </c>
    </row>
    <row r="29" spans="1:7" ht="15" x14ac:dyDescent="0.2">
      <c r="A29" s="24" t="s">
        <v>176</v>
      </c>
      <c r="B29" s="24" t="s">
        <v>138</v>
      </c>
      <c r="C29" s="24" t="s">
        <v>177</v>
      </c>
      <c r="D29" s="24" t="s">
        <v>178</v>
      </c>
      <c r="E29" s="26">
        <v>23.82</v>
      </c>
      <c r="F29" s="26">
        <f t="shared" si="0"/>
        <v>29.774999999999999</v>
      </c>
      <c r="G29" s="26">
        <f t="shared" si="1"/>
        <v>33.347999999999999</v>
      </c>
    </row>
    <row r="30" spans="1:7" ht="15" x14ac:dyDescent="0.2">
      <c r="A30" s="24" t="s">
        <v>176</v>
      </c>
      <c r="B30" s="24" t="s">
        <v>138</v>
      </c>
      <c r="C30" s="24" t="s">
        <v>179</v>
      </c>
      <c r="D30" s="24" t="s">
        <v>178</v>
      </c>
      <c r="E30" s="26">
        <v>49.14</v>
      </c>
      <c r="F30" s="26">
        <f t="shared" si="0"/>
        <v>61.424999999999997</v>
      </c>
      <c r="G30" s="26">
        <f t="shared" si="1"/>
        <v>68.795999999999992</v>
      </c>
    </row>
    <row r="31" spans="1:7" ht="15" x14ac:dyDescent="0.2">
      <c r="A31" s="24" t="s">
        <v>180</v>
      </c>
      <c r="B31" s="24" t="s">
        <v>138</v>
      </c>
      <c r="C31" s="24" t="s">
        <v>181</v>
      </c>
      <c r="D31" s="24" t="s">
        <v>178</v>
      </c>
      <c r="E31" s="26">
        <v>43.23</v>
      </c>
      <c r="F31" s="26">
        <f t="shared" si="0"/>
        <v>54.037499999999994</v>
      </c>
      <c r="G31" s="26">
        <f t="shared" si="1"/>
        <v>60.521999999999991</v>
      </c>
    </row>
    <row r="32" spans="1:7" ht="15" x14ac:dyDescent="0.2">
      <c r="A32" s="24" t="s">
        <v>182</v>
      </c>
      <c r="B32" s="24" t="s">
        <v>138</v>
      </c>
      <c r="C32" s="24" t="s">
        <v>174</v>
      </c>
      <c r="D32" s="24" t="s">
        <v>183</v>
      </c>
      <c r="E32" s="26">
        <v>51.73</v>
      </c>
      <c r="F32" s="26">
        <f t="shared" si="0"/>
        <v>64.662499999999994</v>
      </c>
      <c r="G32" s="26">
        <f t="shared" si="1"/>
        <v>72.421999999999997</v>
      </c>
    </row>
    <row r="33" spans="1:7" ht="15" x14ac:dyDescent="0.2">
      <c r="A33" s="24" t="s">
        <v>182</v>
      </c>
      <c r="B33" s="24" t="s">
        <v>138</v>
      </c>
      <c r="C33" s="24" t="s">
        <v>184</v>
      </c>
      <c r="D33" s="24" t="s">
        <v>183</v>
      </c>
      <c r="E33" s="26">
        <v>86.63</v>
      </c>
      <c r="F33" s="26">
        <f t="shared" si="0"/>
        <v>108.28749999999999</v>
      </c>
      <c r="G33" s="26">
        <f t="shared" si="1"/>
        <v>121.28199999999998</v>
      </c>
    </row>
    <row r="34" spans="1:7" ht="15" x14ac:dyDescent="0.2">
      <c r="A34" s="24" t="s">
        <v>185</v>
      </c>
      <c r="B34" s="24" t="s">
        <v>138</v>
      </c>
      <c r="C34" s="24" t="s">
        <v>186</v>
      </c>
      <c r="D34" s="24" t="s">
        <v>183</v>
      </c>
      <c r="E34" s="26">
        <v>98.49</v>
      </c>
      <c r="F34" s="26">
        <f t="shared" si="0"/>
        <v>123.1125</v>
      </c>
      <c r="G34" s="26">
        <f t="shared" si="1"/>
        <v>137.886</v>
      </c>
    </row>
    <row r="35" spans="1:7" ht="15" x14ac:dyDescent="0.2">
      <c r="A35" s="24" t="s">
        <v>187</v>
      </c>
      <c r="B35" s="24" t="s">
        <v>138</v>
      </c>
      <c r="C35" s="24" t="s">
        <v>188</v>
      </c>
      <c r="D35" s="24" t="s">
        <v>189</v>
      </c>
      <c r="E35" s="26">
        <v>3001.97</v>
      </c>
      <c r="F35" s="26">
        <f t="shared" si="0"/>
        <v>3752.4624999999996</v>
      </c>
      <c r="G35" s="26">
        <f t="shared" si="1"/>
        <v>4202.7579999999998</v>
      </c>
    </row>
    <row r="36" spans="1:7" ht="15" x14ac:dyDescent="0.2">
      <c r="A36" s="24" t="s">
        <v>187</v>
      </c>
      <c r="B36" s="24" t="s">
        <v>138</v>
      </c>
      <c r="C36" s="24" t="s">
        <v>190</v>
      </c>
      <c r="D36" s="24" t="s">
        <v>189</v>
      </c>
      <c r="E36" s="26">
        <v>29.22</v>
      </c>
      <c r="F36" s="26">
        <f t="shared" si="0"/>
        <v>36.524999999999999</v>
      </c>
      <c r="G36" s="26">
        <f t="shared" si="1"/>
        <v>40.907999999999994</v>
      </c>
    </row>
    <row r="37" spans="1:7" ht="15" x14ac:dyDescent="0.2">
      <c r="A37" s="24" t="s">
        <v>191</v>
      </c>
      <c r="B37" s="24" t="s">
        <v>138</v>
      </c>
      <c r="C37" s="24" t="s">
        <v>192</v>
      </c>
      <c r="D37" s="24" t="s">
        <v>189</v>
      </c>
      <c r="E37" s="26">
        <v>78.55</v>
      </c>
      <c r="F37" s="26">
        <f t="shared" si="0"/>
        <v>98.1875</v>
      </c>
      <c r="G37" s="26">
        <f t="shared" si="1"/>
        <v>109.96999999999998</v>
      </c>
    </row>
    <row r="38" spans="1:7" ht="15" x14ac:dyDescent="0.2">
      <c r="A38" s="24" t="s">
        <v>191</v>
      </c>
      <c r="B38" s="24" t="s">
        <v>138</v>
      </c>
      <c r="C38" s="24" t="s">
        <v>179</v>
      </c>
      <c r="D38" s="24" t="s">
        <v>189</v>
      </c>
      <c r="E38" s="26">
        <v>15.96</v>
      </c>
      <c r="F38" s="26">
        <f t="shared" si="0"/>
        <v>19.950000000000003</v>
      </c>
      <c r="G38" s="26">
        <f t="shared" si="1"/>
        <v>22.344000000000001</v>
      </c>
    </row>
    <row r="39" spans="1:7" ht="15" x14ac:dyDescent="0.2">
      <c r="A39" s="24" t="s">
        <v>191</v>
      </c>
      <c r="B39" s="24" t="s">
        <v>138</v>
      </c>
      <c r="C39" s="24" t="s">
        <v>193</v>
      </c>
      <c r="D39" s="24" t="s">
        <v>189</v>
      </c>
      <c r="E39" s="26">
        <v>22.45</v>
      </c>
      <c r="F39" s="26">
        <f t="shared" si="0"/>
        <v>28.0625</v>
      </c>
      <c r="G39" s="26">
        <f t="shared" si="1"/>
        <v>31.429999999999996</v>
      </c>
    </row>
    <row r="40" spans="1:7" ht="15" x14ac:dyDescent="0.2">
      <c r="A40" s="24" t="s">
        <v>194</v>
      </c>
      <c r="B40" s="24" t="s">
        <v>138</v>
      </c>
      <c r="C40" s="24" t="s">
        <v>174</v>
      </c>
      <c r="D40" s="24" t="s">
        <v>195</v>
      </c>
      <c r="E40" s="26">
        <v>13.84</v>
      </c>
      <c r="F40" s="26">
        <f t="shared" si="0"/>
        <v>17.3</v>
      </c>
      <c r="G40" s="26">
        <f t="shared" si="1"/>
        <v>19.375999999999998</v>
      </c>
    </row>
    <row r="41" spans="1:7" ht="15" x14ac:dyDescent="0.2">
      <c r="A41" s="24" t="s">
        <v>196</v>
      </c>
      <c r="B41" s="24" t="s">
        <v>138</v>
      </c>
      <c r="C41" s="24" t="s">
        <v>197</v>
      </c>
      <c r="D41" s="24" t="s">
        <v>195</v>
      </c>
      <c r="E41" s="26">
        <v>23.02</v>
      </c>
      <c r="F41" s="26">
        <f t="shared" si="0"/>
        <v>28.774999999999999</v>
      </c>
      <c r="G41" s="26">
        <f t="shared" si="1"/>
        <v>32.227999999999994</v>
      </c>
    </row>
    <row r="42" spans="1:7" ht="15" x14ac:dyDescent="0.2">
      <c r="A42" s="24" t="s">
        <v>196</v>
      </c>
      <c r="B42" s="24" t="s">
        <v>138</v>
      </c>
      <c r="C42" s="24" t="s">
        <v>198</v>
      </c>
      <c r="D42" s="24" t="s">
        <v>195</v>
      </c>
      <c r="E42" s="26">
        <v>45.51</v>
      </c>
      <c r="F42" s="26">
        <f t="shared" si="0"/>
        <v>56.887499999999996</v>
      </c>
      <c r="G42" s="26">
        <f t="shared" si="1"/>
        <v>63.713999999999992</v>
      </c>
    </row>
    <row r="43" spans="1:7" ht="15" x14ac:dyDescent="0.2">
      <c r="A43" s="24" t="s">
        <v>199</v>
      </c>
      <c r="B43" s="24" t="s">
        <v>138</v>
      </c>
      <c r="C43" s="24" t="s">
        <v>200</v>
      </c>
      <c r="D43" s="24" t="s">
        <v>195</v>
      </c>
      <c r="E43" s="26">
        <v>63.07</v>
      </c>
      <c r="F43" s="26">
        <f t="shared" si="0"/>
        <v>78.837500000000006</v>
      </c>
      <c r="G43" s="26">
        <f t="shared" si="1"/>
        <v>88.298000000000002</v>
      </c>
    </row>
    <row r="44" spans="1:7" ht="15" x14ac:dyDescent="0.2">
      <c r="A44" s="24" t="s">
        <v>201</v>
      </c>
      <c r="B44" s="24" t="s">
        <v>138</v>
      </c>
      <c r="C44" s="24" t="s">
        <v>202</v>
      </c>
      <c r="D44" s="24" t="s">
        <v>195</v>
      </c>
      <c r="E44" s="26">
        <v>39.24</v>
      </c>
      <c r="F44" s="26">
        <f t="shared" si="0"/>
        <v>49.050000000000004</v>
      </c>
      <c r="G44" s="26">
        <f t="shared" si="1"/>
        <v>54.936</v>
      </c>
    </row>
    <row r="45" spans="1:7" ht="15" x14ac:dyDescent="0.2">
      <c r="A45" s="24" t="s">
        <v>203</v>
      </c>
      <c r="B45" s="24" t="s">
        <v>138</v>
      </c>
      <c r="C45" s="24" t="s">
        <v>204</v>
      </c>
      <c r="D45" s="24" t="s">
        <v>205</v>
      </c>
      <c r="E45" s="26">
        <v>26.38</v>
      </c>
      <c r="F45" s="26">
        <f t="shared" si="0"/>
        <v>32.975000000000001</v>
      </c>
      <c r="G45" s="26">
        <f t="shared" si="1"/>
        <v>36.931999999999995</v>
      </c>
    </row>
    <row r="46" spans="1:7" ht="15" x14ac:dyDescent="0.2">
      <c r="A46" s="24" t="s">
        <v>203</v>
      </c>
      <c r="B46" s="24" t="s">
        <v>138</v>
      </c>
      <c r="C46" s="24" t="s">
        <v>206</v>
      </c>
      <c r="D46" s="24" t="s">
        <v>205</v>
      </c>
      <c r="E46" s="26">
        <v>36.200000000000003</v>
      </c>
      <c r="F46" s="26">
        <f t="shared" si="0"/>
        <v>45.25</v>
      </c>
      <c r="G46" s="26">
        <f t="shared" si="1"/>
        <v>50.68</v>
      </c>
    </row>
    <row r="47" spans="1:7" ht="15" x14ac:dyDescent="0.2">
      <c r="A47" s="24" t="s">
        <v>207</v>
      </c>
      <c r="B47" s="24" t="s">
        <v>138</v>
      </c>
      <c r="C47" s="24" t="s">
        <v>147</v>
      </c>
      <c r="D47" s="24" t="s">
        <v>205</v>
      </c>
      <c r="E47" s="26">
        <v>54.5</v>
      </c>
      <c r="F47" s="26">
        <f t="shared" si="0"/>
        <v>68.125</v>
      </c>
      <c r="G47" s="26">
        <f t="shared" si="1"/>
        <v>76.3</v>
      </c>
    </row>
    <row r="48" spans="1:7" ht="15" x14ac:dyDescent="0.2">
      <c r="A48" s="24" t="s">
        <v>208</v>
      </c>
      <c r="B48" s="24" t="s">
        <v>138</v>
      </c>
      <c r="C48" s="24" t="s">
        <v>174</v>
      </c>
      <c r="D48" s="24" t="s">
        <v>205</v>
      </c>
      <c r="E48" s="26">
        <v>15.13</v>
      </c>
      <c r="F48" s="26">
        <f t="shared" si="0"/>
        <v>18.912500000000001</v>
      </c>
      <c r="G48" s="26">
        <f t="shared" si="1"/>
        <v>21.181999999999999</v>
      </c>
    </row>
    <row r="49" spans="1:7" ht="15" x14ac:dyDescent="0.2">
      <c r="A49" s="24" t="s">
        <v>208</v>
      </c>
      <c r="B49" s="24" t="s">
        <v>138</v>
      </c>
      <c r="C49" s="24" t="s">
        <v>209</v>
      </c>
      <c r="D49" s="24" t="s">
        <v>205</v>
      </c>
      <c r="E49" s="26">
        <v>28.38</v>
      </c>
      <c r="F49" s="26">
        <f t="shared" si="0"/>
        <v>35.475000000000001</v>
      </c>
      <c r="G49" s="26">
        <f t="shared" si="1"/>
        <v>39.731999999999999</v>
      </c>
    </row>
    <row r="50" spans="1:7" ht="15" x14ac:dyDescent="0.2">
      <c r="A50" s="24" t="s">
        <v>210</v>
      </c>
      <c r="B50" s="24" t="s">
        <v>211</v>
      </c>
      <c r="C50" s="24" t="s">
        <v>166</v>
      </c>
      <c r="D50" s="24" t="s">
        <v>212</v>
      </c>
      <c r="E50" s="26">
        <v>107.43</v>
      </c>
      <c r="F50" s="26">
        <f t="shared" si="0"/>
        <v>134.28750000000002</v>
      </c>
      <c r="G50" s="26">
        <f t="shared" si="1"/>
        <v>150.40199999999999</v>
      </c>
    </row>
    <row r="51" spans="1:7" ht="15" x14ac:dyDescent="0.2">
      <c r="A51" s="24" t="s">
        <v>213</v>
      </c>
      <c r="B51" s="24" t="s">
        <v>138</v>
      </c>
      <c r="C51" s="24" t="s">
        <v>214</v>
      </c>
      <c r="D51" s="24" t="s">
        <v>215</v>
      </c>
      <c r="E51" s="26">
        <v>40.17</v>
      </c>
      <c r="F51" s="26">
        <f t="shared" si="0"/>
        <v>50.212500000000006</v>
      </c>
      <c r="G51" s="26">
        <f t="shared" si="1"/>
        <v>56.238</v>
      </c>
    </row>
    <row r="52" spans="1:7" ht="15" x14ac:dyDescent="0.2">
      <c r="A52" s="24" t="s">
        <v>216</v>
      </c>
      <c r="B52" s="24" t="s">
        <v>138</v>
      </c>
      <c r="C52" s="24" t="s">
        <v>174</v>
      </c>
      <c r="D52" s="24" t="s">
        <v>217</v>
      </c>
      <c r="E52" s="26">
        <v>8.6999999999999993</v>
      </c>
      <c r="F52" s="26">
        <f t="shared" si="0"/>
        <v>10.875</v>
      </c>
      <c r="G52" s="26">
        <f t="shared" si="1"/>
        <v>12.179999999999998</v>
      </c>
    </row>
    <row r="53" spans="1:7" ht="15" x14ac:dyDescent="0.2">
      <c r="A53" s="24" t="s">
        <v>216</v>
      </c>
      <c r="B53" s="24" t="s">
        <v>138</v>
      </c>
      <c r="C53" s="24" t="s">
        <v>184</v>
      </c>
      <c r="D53" s="24" t="s">
        <v>217</v>
      </c>
      <c r="E53" s="26">
        <v>22.7</v>
      </c>
      <c r="F53" s="26">
        <f t="shared" si="0"/>
        <v>28.375</v>
      </c>
      <c r="G53" s="26">
        <f t="shared" si="1"/>
        <v>31.779999999999998</v>
      </c>
    </row>
    <row r="54" spans="1:7" ht="15" x14ac:dyDescent="0.2">
      <c r="A54" s="24" t="s">
        <v>218</v>
      </c>
      <c r="B54" s="24" t="s">
        <v>219</v>
      </c>
      <c r="C54" s="24" t="s">
        <v>220</v>
      </c>
      <c r="D54" s="24" t="s">
        <v>217</v>
      </c>
      <c r="E54" s="26">
        <v>12.4</v>
      </c>
      <c r="F54" s="26">
        <f t="shared" si="0"/>
        <v>15.5</v>
      </c>
      <c r="G54" s="26">
        <f t="shared" si="1"/>
        <v>17.36</v>
      </c>
    </row>
    <row r="55" spans="1:7" ht="15" x14ac:dyDescent="0.2">
      <c r="A55" s="24" t="s">
        <v>221</v>
      </c>
      <c r="B55" s="24" t="s">
        <v>138</v>
      </c>
      <c r="C55" s="24" t="s">
        <v>197</v>
      </c>
      <c r="D55" s="24" t="s">
        <v>217</v>
      </c>
      <c r="E55" s="26">
        <v>26.4</v>
      </c>
      <c r="F55" s="26">
        <f t="shared" si="0"/>
        <v>33</v>
      </c>
      <c r="G55" s="26">
        <f t="shared" si="1"/>
        <v>36.959999999999994</v>
      </c>
    </row>
    <row r="56" spans="1:7" ht="15" x14ac:dyDescent="0.2">
      <c r="A56" s="24" t="s">
        <v>221</v>
      </c>
      <c r="B56" s="24" t="s">
        <v>138</v>
      </c>
      <c r="C56" s="24" t="s">
        <v>222</v>
      </c>
      <c r="D56" s="24" t="s">
        <v>217</v>
      </c>
      <c r="E56" s="26">
        <v>72.400000000000006</v>
      </c>
      <c r="F56" s="26">
        <f t="shared" si="0"/>
        <v>90.5</v>
      </c>
      <c r="G56" s="26">
        <f t="shared" si="1"/>
        <v>101.36</v>
      </c>
    </row>
    <row r="57" spans="1:7" ht="15" x14ac:dyDescent="0.2">
      <c r="A57" s="24" t="s">
        <v>223</v>
      </c>
      <c r="B57" s="24" t="s">
        <v>142</v>
      </c>
      <c r="C57" s="24" t="s">
        <v>224</v>
      </c>
      <c r="D57" s="24" t="s">
        <v>225</v>
      </c>
      <c r="E57" s="26">
        <v>62.38</v>
      </c>
      <c r="F57" s="26">
        <f t="shared" si="0"/>
        <v>77.975000000000009</v>
      </c>
      <c r="G57" s="26">
        <f t="shared" si="1"/>
        <v>87.331999999999994</v>
      </c>
    </row>
    <row r="58" spans="1:7" ht="15" x14ac:dyDescent="0.2">
      <c r="A58" s="24" t="s">
        <v>226</v>
      </c>
      <c r="B58" s="24" t="s">
        <v>138</v>
      </c>
      <c r="C58" s="24" t="s">
        <v>227</v>
      </c>
      <c r="D58" s="24" t="s">
        <v>225</v>
      </c>
      <c r="E58" s="26">
        <v>14.11</v>
      </c>
      <c r="F58" s="26">
        <f t="shared" si="0"/>
        <v>17.637499999999999</v>
      </c>
      <c r="G58" s="26">
        <f t="shared" si="1"/>
        <v>19.753999999999998</v>
      </c>
    </row>
    <row r="59" spans="1:7" ht="15" x14ac:dyDescent="0.2">
      <c r="A59" s="24" t="s">
        <v>228</v>
      </c>
      <c r="B59" s="24" t="s">
        <v>138</v>
      </c>
      <c r="C59" s="24" t="s">
        <v>229</v>
      </c>
      <c r="D59" s="24" t="s">
        <v>225</v>
      </c>
      <c r="E59" s="26">
        <v>38.92</v>
      </c>
      <c r="F59" s="26">
        <f t="shared" si="0"/>
        <v>48.650000000000006</v>
      </c>
      <c r="G59" s="26">
        <f t="shared" si="1"/>
        <v>54.488</v>
      </c>
    </row>
    <row r="60" spans="1:7" ht="15" x14ac:dyDescent="0.2">
      <c r="A60" s="24" t="s">
        <v>228</v>
      </c>
      <c r="B60" s="24" t="s">
        <v>138</v>
      </c>
      <c r="C60" s="24" t="s">
        <v>230</v>
      </c>
      <c r="D60" s="24" t="s">
        <v>225</v>
      </c>
      <c r="E60" s="26">
        <v>22.11</v>
      </c>
      <c r="F60" s="26">
        <f t="shared" si="0"/>
        <v>27.637499999999999</v>
      </c>
      <c r="G60" s="26">
        <f t="shared" si="1"/>
        <v>30.953999999999997</v>
      </c>
    </row>
    <row r="61" spans="1:7" ht="15" x14ac:dyDescent="0.2">
      <c r="A61" s="24" t="s">
        <v>231</v>
      </c>
      <c r="B61" s="24" t="s">
        <v>142</v>
      </c>
      <c r="C61" s="24" t="s">
        <v>232</v>
      </c>
      <c r="D61" s="24" t="s">
        <v>225</v>
      </c>
      <c r="E61" s="26">
        <v>21.76</v>
      </c>
      <c r="F61" s="26">
        <f t="shared" si="0"/>
        <v>27.200000000000003</v>
      </c>
      <c r="G61" s="26">
        <f t="shared" si="1"/>
        <v>30.463999999999999</v>
      </c>
    </row>
    <row r="62" spans="1:7" ht="15" x14ac:dyDescent="0.2">
      <c r="A62" s="24" t="s">
        <v>231</v>
      </c>
      <c r="B62" s="24" t="s">
        <v>142</v>
      </c>
      <c r="C62" s="24" t="s">
        <v>233</v>
      </c>
      <c r="D62" s="24" t="s">
        <v>225</v>
      </c>
      <c r="E62" s="26">
        <v>39.58</v>
      </c>
      <c r="F62" s="26">
        <f t="shared" si="0"/>
        <v>49.474999999999994</v>
      </c>
      <c r="G62" s="26">
        <f t="shared" si="1"/>
        <v>55.411999999999992</v>
      </c>
    </row>
    <row r="63" spans="1:7" ht="15" x14ac:dyDescent="0.2">
      <c r="A63" s="24" t="s">
        <v>234</v>
      </c>
      <c r="B63" s="24" t="s">
        <v>138</v>
      </c>
      <c r="C63" s="24" t="s">
        <v>235</v>
      </c>
      <c r="D63" s="24" t="s">
        <v>225</v>
      </c>
      <c r="E63" s="26">
        <v>26.49</v>
      </c>
      <c r="F63" s="26">
        <f t="shared" si="0"/>
        <v>33.112499999999997</v>
      </c>
      <c r="G63" s="26">
        <f t="shared" si="1"/>
        <v>37.085999999999999</v>
      </c>
    </row>
    <row r="64" spans="1:7" ht="15" x14ac:dyDescent="0.2">
      <c r="A64" s="24" t="s">
        <v>234</v>
      </c>
      <c r="B64" s="24" t="s">
        <v>138</v>
      </c>
      <c r="C64" s="24" t="s">
        <v>236</v>
      </c>
      <c r="D64" s="24" t="s">
        <v>225</v>
      </c>
      <c r="E64" s="26">
        <v>19.18</v>
      </c>
      <c r="F64" s="26">
        <f t="shared" si="0"/>
        <v>23.975000000000001</v>
      </c>
      <c r="G64" s="26">
        <f t="shared" si="1"/>
        <v>26.851999999999997</v>
      </c>
    </row>
    <row r="65" spans="1:7" ht="15" x14ac:dyDescent="0.2">
      <c r="A65" s="24" t="s">
        <v>237</v>
      </c>
      <c r="B65" s="24" t="s">
        <v>138</v>
      </c>
      <c r="C65" s="24" t="s">
        <v>177</v>
      </c>
      <c r="D65" s="24" t="s">
        <v>238</v>
      </c>
      <c r="E65" s="26">
        <v>15.45</v>
      </c>
      <c r="F65" s="26">
        <f t="shared" si="0"/>
        <v>19.3125</v>
      </c>
      <c r="G65" s="26">
        <f t="shared" si="1"/>
        <v>21.63</v>
      </c>
    </row>
    <row r="66" spans="1:7" ht="15" x14ac:dyDescent="0.2">
      <c r="A66" s="24" t="s">
        <v>239</v>
      </c>
      <c r="B66" s="24" t="s">
        <v>138</v>
      </c>
      <c r="C66" s="24" t="s">
        <v>240</v>
      </c>
      <c r="D66" s="24" t="s">
        <v>238</v>
      </c>
      <c r="E66" s="26">
        <v>41.85</v>
      </c>
      <c r="F66" s="26">
        <f t="shared" si="0"/>
        <v>52.3125</v>
      </c>
      <c r="G66" s="26">
        <f t="shared" si="1"/>
        <v>58.589999999999996</v>
      </c>
    </row>
    <row r="67" spans="1:7" ht="15" x14ac:dyDescent="0.2">
      <c r="A67" s="24" t="s">
        <v>241</v>
      </c>
      <c r="B67" s="24" t="s">
        <v>138</v>
      </c>
      <c r="C67" s="24" t="s">
        <v>242</v>
      </c>
      <c r="D67" s="24" t="s">
        <v>238</v>
      </c>
      <c r="E67" s="26">
        <v>55.9</v>
      </c>
      <c r="F67" s="26">
        <f t="shared" si="0"/>
        <v>69.875</v>
      </c>
      <c r="G67" s="26">
        <f t="shared" si="1"/>
        <v>78.259999999999991</v>
      </c>
    </row>
    <row r="68" spans="1:7" ht="15" x14ac:dyDescent="0.2">
      <c r="A68" s="24" t="s">
        <v>243</v>
      </c>
      <c r="B68" s="24" t="s">
        <v>138</v>
      </c>
      <c r="C68" s="24" t="s">
        <v>244</v>
      </c>
      <c r="D68" s="24" t="s">
        <v>238</v>
      </c>
      <c r="E68" s="26">
        <v>33.35</v>
      </c>
      <c r="F68" s="26">
        <f t="shared" si="0"/>
        <v>41.6875</v>
      </c>
      <c r="G68" s="26">
        <f t="shared" si="1"/>
        <v>46.69</v>
      </c>
    </row>
    <row r="69" spans="1:7" ht="15" x14ac:dyDescent="0.2">
      <c r="A69" s="24" t="s">
        <v>243</v>
      </c>
      <c r="B69" s="24" t="s">
        <v>138</v>
      </c>
      <c r="C69" s="24" t="s">
        <v>190</v>
      </c>
      <c r="D69" s="24" t="s">
        <v>238</v>
      </c>
      <c r="E69" s="26">
        <v>63.6</v>
      </c>
      <c r="F69" s="26">
        <f t="shared" si="0"/>
        <v>79.5</v>
      </c>
      <c r="G69" s="26">
        <f t="shared" si="1"/>
        <v>89.039999999999992</v>
      </c>
    </row>
    <row r="70" spans="1:7" ht="15" x14ac:dyDescent="0.2">
      <c r="A70" s="24" t="s">
        <v>245</v>
      </c>
      <c r="B70" s="24" t="s">
        <v>219</v>
      </c>
      <c r="C70" s="24" t="s">
        <v>246</v>
      </c>
      <c r="D70" s="24" t="s">
        <v>238</v>
      </c>
      <c r="E70" s="26">
        <v>20.55</v>
      </c>
      <c r="F70" s="26">
        <f t="shared" si="0"/>
        <v>25.6875</v>
      </c>
      <c r="G70" s="26">
        <f t="shared" si="1"/>
        <v>28.77</v>
      </c>
    </row>
    <row r="71" spans="1:7" ht="15" x14ac:dyDescent="0.2">
      <c r="A71" s="24" t="s">
        <v>247</v>
      </c>
      <c r="B71" s="24" t="s">
        <v>138</v>
      </c>
      <c r="C71" s="24" t="s">
        <v>248</v>
      </c>
      <c r="D71" s="24" t="s">
        <v>249</v>
      </c>
      <c r="E71" s="26">
        <v>45.25</v>
      </c>
      <c r="F71" s="26">
        <f t="shared" si="0"/>
        <v>56.5625</v>
      </c>
      <c r="G71" s="26">
        <f t="shared" si="1"/>
        <v>63.349999999999994</v>
      </c>
    </row>
    <row r="72" spans="1:7" ht="15" x14ac:dyDescent="0.2">
      <c r="A72" s="24" t="s">
        <v>247</v>
      </c>
      <c r="B72" s="24" t="s">
        <v>138</v>
      </c>
      <c r="C72" s="24" t="s">
        <v>174</v>
      </c>
      <c r="D72" s="24" t="s">
        <v>249</v>
      </c>
      <c r="E72" s="26">
        <v>15.64</v>
      </c>
      <c r="F72" s="26">
        <f t="shared" si="0"/>
        <v>19.55</v>
      </c>
      <c r="G72" s="26">
        <f t="shared" si="1"/>
        <v>21.896000000000001</v>
      </c>
    </row>
    <row r="73" spans="1:7" ht="15" x14ac:dyDescent="0.2">
      <c r="A73" s="24" t="s">
        <v>247</v>
      </c>
      <c r="B73" s="24" t="s">
        <v>138</v>
      </c>
      <c r="C73" s="24" t="s">
        <v>209</v>
      </c>
      <c r="D73" s="24" t="s">
        <v>249</v>
      </c>
      <c r="E73" s="26">
        <v>26.83</v>
      </c>
      <c r="F73" s="26">
        <f t="shared" si="0"/>
        <v>33.537499999999994</v>
      </c>
      <c r="G73" s="26">
        <f t="shared" si="1"/>
        <v>37.561999999999998</v>
      </c>
    </row>
    <row r="74" spans="1:7" ht="15" x14ac:dyDescent="0.2">
      <c r="A74" s="24" t="s">
        <v>247</v>
      </c>
      <c r="B74" s="24" t="s">
        <v>138</v>
      </c>
      <c r="C74" s="24" t="s">
        <v>250</v>
      </c>
      <c r="D74" s="24" t="s">
        <v>249</v>
      </c>
      <c r="E74" s="26">
        <v>60.43</v>
      </c>
      <c r="F74" s="26">
        <f t="shared" si="0"/>
        <v>75.537499999999994</v>
      </c>
      <c r="G74" s="26">
        <f t="shared" si="1"/>
        <v>84.60199999999999</v>
      </c>
    </row>
    <row r="75" spans="1:7" ht="15" x14ac:dyDescent="0.2">
      <c r="A75" s="24" t="s">
        <v>247</v>
      </c>
      <c r="B75" s="24" t="s">
        <v>138</v>
      </c>
      <c r="C75" s="24" t="s">
        <v>197</v>
      </c>
      <c r="D75" s="24" t="s">
        <v>249</v>
      </c>
      <c r="E75" s="26">
        <v>31.45</v>
      </c>
      <c r="F75" s="26">
        <f t="shared" si="0"/>
        <v>39.3125</v>
      </c>
      <c r="G75" s="26">
        <f t="shared" si="1"/>
        <v>44.029999999999994</v>
      </c>
    </row>
    <row r="76" spans="1:7" ht="15" x14ac:dyDescent="0.2">
      <c r="A76" s="24" t="s">
        <v>247</v>
      </c>
      <c r="B76" s="24" t="s">
        <v>138</v>
      </c>
      <c r="C76" s="24" t="s">
        <v>198</v>
      </c>
      <c r="D76" s="24" t="s">
        <v>249</v>
      </c>
      <c r="E76" s="26">
        <v>64.48</v>
      </c>
      <c r="F76" s="26">
        <f t="shared" ref="F76:F139" si="2">E76+E76*Precio_Mayorista</f>
        <v>80.600000000000009</v>
      </c>
      <c r="G76" s="26">
        <f t="shared" ref="G76:G139" si="3">E76*(1+Precio_Minorista)</f>
        <v>90.272000000000006</v>
      </c>
    </row>
    <row r="77" spans="1:7" ht="15" x14ac:dyDescent="0.2">
      <c r="A77" s="24" t="s">
        <v>251</v>
      </c>
      <c r="B77" s="24" t="s">
        <v>138</v>
      </c>
      <c r="C77" s="24" t="s">
        <v>252</v>
      </c>
      <c r="D77" s="24" t="s">
        <v>249</v>
      </c>
      <c r="E77" s="26">
        <v>61.27</v>
      </c>
      <c r="F77" s="26">
        <f t="shared" si="2"/>
        <v>76.587500000000006</v>
      </c>
      <c r="G77" s="26">
        <f t="shared" si="3"/>
        <v>85.778000000000006</v>
      </c>
    </row>
    <row r="78" spans="1:7" ht="15" x14ac:dyDescent="0.2">
      <c r="A78" s="24" t="s">
        <v>253</v>
      </c>
      <c r="B78" s="24" t="s">
        <v>219</v>
      </c>
      <c r="C78" s="24" t="s">
        <v>246</v>
      </c>
      <c r="D78" s="24" t="s">
        <v>254</v>
      </c>
      <c r="E78" s="26">
        <v>14.08</v>
      </c>
      <c r="F78" s="26">
        <f t="shared" si="2"/>
        <v>17.600000000000001</v>
      </c>
      <c r="G78" s="26">
        <f t="shared" si="3"/>
        <v>19.712</v>
      </c>
    </row>
    <row r="79" spans="1:7" ht="15" x14ac:dyDescent="0.2">
      <c r="A79" s="24" t="s">
        <v>253</v>
      </c>
      <c r="B79" s="24" t="s">
        <v>219</v>
      </c>
      <c r="C79" s="24" t="s">
        <v>255</v>
      </c>
      <c r="D79" s="24" t="s">
        <v>254</v>
      </c>
      <c r="E79" s="26">
        <v>134.19999999999999</v>
      </c>
      <c r="F79" s="26">
        <f t="shared" si="2"/>
        <v>167.75</v>
      </c>
      <c r="G79" s="26">
        <f t="shared" si="3"/>
        <v>187.87999999999997</v>
      </c>
    </row>
    <row r="80" spans="1:7" ht="15" x14ac:dyDescent="0.2">
      <c r="A80" s="24" t="s">
        <v>256</v>
      </c>
      <c r="B80" s="24" t="s">
        <v>138</v>
      </c>
      <c r="C80" s="24" t="s">
        <v>257</v>
      </c>
      <c r="D80" s="24" t="s">
        <v>258</v>
      </c>
      <c r="E80" s="26">
        <v>34.33</v>
      </c>
      <c r="F80" s="26">
        <f t="shared" si="2"/>
        <v>42.912499999999994</v>
      </c>
      <c r="G80" s="26">
        <f t="shared" si="3"/>
        <v>48.061999999999998</v>
      </c>
    </row>
    <row r="81" spans="1:7" ht="15" x14ac:dyDescent="0.2">
      <c r="A81" s="24" t="s">
        <v>256</v>
      </c>
      <c r="B81" s="24" t="s">
        <v>138</v>
      </c>
      <c r="C81" s="24" t="s">
        <v>174</v>
      </c>
      <c r="D81" s="24" t="s">
        <v>258</v>
      </c>
      <c r="E81" s="26">
        <v>14.46</v>
      </c>
      <c r="F81" s="26">
        <f t="shared" si="2"/>
        <v>18.075000000000003</v>
      </c>
      <c r="G81" s="26">
        <f t="shared" si="3"/>
        <v>20.244</v>
      </c>
    </row>
    <row r="82" spans="1:7" ht="15" x14ac:dyDescent="0.2">
      <c r="A82" s="24" t="s">
        <v>256</v>
      </c>
      <c r="B82" s="24" t="s">
        <v>138</v>
      </c>
      <c r="C82" s="24" t="s">
        <v>209</v>
      </c>
      <c r="D82" s="24" t="s">
        <v>258</v>
      </c>
      <c r="E82" s="26">
        <v>28.03</v>
      </c>
      <c r="F82" s="26">
        <f t="shared" si="2"/>
        <v>35.037500000000001</v>
      </c>
      <c r="G82" s="26">
        <f t="shared" si="3"/>
        <v>39.241999999999997</v>
      </c>
    </row>
    <row r="83" spans="1:7" ht="15" x14ac:dyDescent="0.2">
      <c r="A83" s="24" t="s">
        <v>256</v>
      </c>
      <c r="B83" s="24" t="s">
        <v>138</v>
      </c>
      <c r="C83" s="24" t="s">
        <v>259</v>
      </c>
      <c r="D83" s="24" t="s">
        <v>258</v>
      </c>
      <c r="E83" s="26">
        <v>82.1</v>
      </c>
      <c r="F83" s="26">
        <f t="shared" si="2"/>
        <v>102.625</v>
      </c>
      <c r="G83" s="26">
        <f t="shared" si="3"/>
        <v>114.93999999999998</v>
      </c>
    </row>
    <row r="84" spans="1:7" ht="15" x14ac:dyDescent="0.2">
      <c r="A84" s="24" t="s">
        <v>260</v>
      </c>
      <c r="B84" s="24" t="s">
        <v>138</v>
      </c>
      <c r="C84" s="24" t="s">
        <v>197</v>
      </c>
      <c r="D84" s="24" t="s">
        <v>258</v>
      </c>
      <c r="E84" s="26">
        <v>30.61</v>
      </c>
      <c r="F84" s="26">
        <f t="shared" si="2"/>
        <v>38.262500000000003</v>
      </c>
      <c r="G84" s="26">
        <f t="shared" si="3"/>
        <v>42.853999999999999</v>
      </c>
    </row>
    <row r="85" spans="1:7" ht="15" x14ac:dyDescent="0.2">
      <c r="A85" s="24" t="s">
        <v>260</v>
      </c>
      <c r="B85" s="24" t="s">
        <v>138</v>
      </c>
      <c r="C85" s="24" t="s">
        <v>198</v>
      </c>
      <c r="D85" s="24" t="s">
        <v>258</v>
      </c>
      <c r="E85" s="26">
        <v>51.67</v>
      </c>
      <c r="F85" s="26">
        <f t="shared" si="2"/>
        <v>64.587500000000006</v>
      </c>
      <c r="G85" s="26">
        <f t="shared" si="3"/>
        <v>72.337999999999994</v>
      </c>
    </row>
    <row r="86" spans="1:7" ht="15" x14ac:dyDescent="0.2">
      <c r="A86" s="24" t="s">
        <v>261</v>
      </c>
      <c r="B86" s="24" t="s">
        <v>138</v>
      </c>
      <c r="C86" s="24" t="s">
        <v>198</v>
      </c>
      <c r="D86" s="24" t="s">
        <v>262</v>
      </c>
      <c r="E86" s="26">
        <v>55.05</v>
      </c>
      <c r="F86" s="26">
        <f t="shared" si="2"/>
        <v>68.8125</v>
      </c>
      <c r="G86" s="26">
        <f t="shared" si="3"/>
        <v>77.069999999999993</v>
      </c>
    </row>
    <row r="87" spans="1:7" ht="15" x14ac:dyDescent="0.2">
      <c r="A87" s="24" t="s">
        <v>261</v>
      </c>
      <c r="B87" s="24" t="s">
        <v>138</v>
      </c>
      <c r="C87" s="24" t="s">
        <v>263</v>
      </c>
      <c r="D87" s="24" t="s">
        <v>262</v>
      </c>
      <c r="E87" s="26">
        <v>41.87</v>
      </c>
      <c r="F87" s="26">
        <f t="shared" si="2"/>
        <v>52.337499999999999</v>
      </c>
      <c r="G87" s="26">
        <f t="shared" si="3"/>
        <v>58.617999999999995</v>
      </c>
    </row>
    <row r="88" spans="1:7" ht="15" x14ac:dyDescent="0.2">
      <c r="A88" s="24" t="s">
        <v>264</v>
      </c>
      <c r="B88" s="24" t="s">
        <v>138</v>
      </c>
      <c r="C88" s="24" t="s">
        <v>265</v>
      </c>
      <c r="D88" s="24" t="s">
        <v>262</v>
      </c>
      <c r="E88" s="26">
        <v>69.78</v>
      </c>
      <c r="F88" s="26">
        <f t="shared" si="2"/>
        <v>87.224999999999994</v>
      </c>
      <c r="G88" s="26">
        <f t="shared" si="3"/>
        <v>97.691999999999993</v>
      </c>
    </row>
    <row r="89" spans="1:7" ht="15" x14ac:dyDescent="0.2">
      <c r="A89" s="24" t="s">
        <v>266</v>
      </c>
      <c r="B89" s="24" t="s">
        <v>138</v>
      </c>
      <c r="C89" s="24" t="s">
        <v>267</v>
      </c>
      <c r="D89" s="24" t="s">
        <v>268</v>
      </c>
      <c r="E89" s="26">
        <v>48</v>
      </c>
      <c r="F89" s="26">
        <f t="shared" si="2"/>
        <v>60</v>
      </c>
      <c r="G89" s="26">
        <f t="shared" si="3"/>
        <v>67.199999999999989</v>
      </c>
    </row>
    <row r="90" spans="1:7" ht="15" x14ac:dyDescent="0.2">
      <c r="A90" s="24" t="s">
        <v>266</v>
      </c>
      <c r="B90" s="24" t="s">
        <v>138</v>
      </c>
      <c r="C90" s="24" t="s">
        <v>269</v>
      </c>
      <c r="D90" s="24" t="s">
        <v>268</v>
      </c>
      <c r="E90" s="26">
        <v>44</v>
      </c>
      <c r="F90" s="26">
        <f t="shared" si="2"/>
        <v>55</v>
      </c>
      <c r="G90" s="26">
        <f t="shared" si="3"/>
        <v>61.599999999999994</v>
      </c>
    </row>
    <row r="91" spans="1:7" ht="15" x14ac:dyDescent="0.2">
      <c r="A91" s="24" t="s">
        <v>266</v>
      </c>
      <c r="B91" s="24" t="s">
        <v>138</v>
      </c>
      <c r="C91" s="24" t="s">
        <v>270</v>
      </c>
      <c r="D91" s="24" t="s">
        <v>268</v>
      </c>
      <c r="E91" s="26">
        <v>44</v>
      </c>
      <c r="F91" s="26">
        <f t="shared" si="2"/>
        <v>55</v>
      </c>
      <c r="G91" s="26">
        <f t="shared" si="3"/>
        <v>61.599999999999994</v>
      </c>
    </row>
    <row r="92" spans="1:7" ht="15" x14ac:dyDescent="0.2">
      <c r="A92" s="24" t="s">
        <v>271</v>
      </c>
      <c r="B92" s="24" t="s">
        <v>138</v>
      </c>
      <c r="C92" s="24" t="s">
        <v>272</v>
      </c>
      <c r="D92" s="24" t="s">
        <v>268</v>
      </c>
      <c r="E92" s="26">
        <v>64.5</v>
      </c>
      <c r="F92" s="26">
        <f t="shared" si="2"/>
        <v>80.625</v>
      </c>
      <c r="G92" s="26">
        <f t="shared" si="3"/>
        <v>90.3</v>
      </c>
    </row>
    <row r="93" spans="1:7" ht="15" x14ac:dyDescent="0.2">
      <c r="A93" s="24" t="s">
        <v>273</v>
      </c>
      <c r="B93" s="24" t="s">
        <v>138</v>
      </c>
      <c r="C93" s="24" t="s">
        <v>181</v>
      </c>
      <c r="D93" s="24" t="s">
        <v>274</v>
      </c>
      <c r="E93" s="26">
        <v>26.59</v>
      </c>
      <c r="F93" s="26">
        <f t="shared" si="2"/>
        <v>33.237499999999997</v>
      </c>
      <c r="G93" s="26">
        <f t="shared" si="3"/>
        <v>37.225999999999999</v>
      </c>
    </row>
    <row r="94" spans="1:7" ht="15" x14ac:dyDescent="0.2">
      <c r="A94" s="24" t="s">
        <v>273</v>
      </c>
      <c r="B94" s="24" t="s">
        <v>138</v>
      </c>
      <c r="C94" s="24" t="s">
        <v>174</v>
      </c>
      <c r="D94" s="24" t="s">
        <v>274</v>
      </c>
      <c r="E94" s="26">
        <v>11.1</v>
      </c>
      <c r="F94" s="26">
        <f t="shared" si="2"/>
        <v>13.875</v>
      </c>
      <c r="G94" s="26">
        <f t="shared" si="3"/>
        <v>15.54</v>
      </c>
    </row>
    <row r="95" spans="1:7" ht="15" x14ac:dyDescent="0.2">
      <c r="A95" s="24" t="s">
        <v>275</v>
      </c>
      <c r="B95" s="24" t="s">
        <v>138</v>
      </c>
      <c r="C95" s="24" t="s">
        <v>276</v>
      </c>
      <c r="D95" s="24" t="s">
        <v>274</v>
      </c>
      <c r="E95" s="26">
        <v>48.17</v>
      </c>
      <c r="F95" s="26">
        <f t="shared" si="2"/>
        <v>60.212500000000006</v>
      </c>
      <c r="G95" s="26">
        <f t="shared" si="3"/>
        <v>67.438000000000002</v>
      </c>
    </row>
    <row r="96" spans="1:7" ht="15" x14ac:dyDescent="0.2">
      <c r="A96" s="24" t="s">
        <v>277</v>
      </c>
      <c r="B96" s="24" t="s">
        <v>138</v>
      </c>
      <c r="C96" s="24" t="s">
        <v>198</v>
      </c>
      <c r="D96" s="24" t="s">
        <v>274</v>
      </c>
      <c r="E96" s="26">
        <v>35.35</v>
      </c>
      <c r="F96" s="26">
        <f t="shared" si="2"/>
        <v>44.1875</v>
      </c>
      <c r="G96" s="26">
        <f t="shared" si="3"/>
        <v>49.49</v>
      </c>
    </row>
    <row r="97" spans="1:7" ht="15" x14ac:dyDescent="0.2">
      <c r="A97" s="24" t="s">
        <v>278</v>
      </c>
      <c r="B97" s="24" t="s">
        <v>138</v>
      </c>
      <c r="C97" s="24" t="s">
        <v>174</v>
      </c>
      <c r="D97" s="24" t="s">
        <v>279</v>
      </c>
      <c r="E97" s="26">
        <v>16.98</v>
      </c>
      <c r="F97" s="26">
        <f t="shared" si="2"/>
        <v>21.225000000000001</v>
      </c>
      <c r="G97" s="26">
        <f t="shared" si="3"/>
        <v>23.771999999999998</v>
      </c>
    </row>
    <row r="98" spans="1:7" ht="15" x14ac:dyDescent="0.2">
      <c r="A98" s="24" t="s">
        <v>278</v>
      </c>
      <c r="B98" s="24" t="s">
        <v>138</v>
      </c>
      <c r="C98" s="24" t="s">
        <v>209</v>
      </c>
      <c r="D98" s="24" t="s">
        <v>279</v>
      </c>
      <c r="E98" s="26">
        <v>33.53</v>
      </c>
      <c r="F98" s="26">
        <f t="shared" si="2"/>
        <v>41.912500000000001</v>
      </c>
      <c r="G98" s="26">
        <f t="shared" si="3"/>
        <v>46.942</v>
      </c>
    </row>
    <row r="99" spans="1:7" ht="15" x14ac:dyDescent="0.2">
      <c r="A99" s="24" t="s">
        <v>280</v>
      </c>
      <c r="B99" s="24" t="s">
        <v>138</v>
      </c>
      <c r="C99" s="24" t="s">
        <v>281</v>
      </c>
      <c r="D99" s="24" t="s">
        <v>279</v>
      </c>
      <c r="E99" s="26">
        <v>21.68</v>
      </c>
      <c r="F99" s="26">
        <f t="shared" si="2"/>
        <v>27.1</v>
      </c>
      <c r="G99" s="26">
        <f t="shared" si="3"/>
        <v>30.351999999999997</v>
      </c>
    </row>
    <row r="100" spans="1:7" ht="15" x14ac:dyDescent="0.2">
      <c r="A100" s="24" t="s">
        <v>280</v>
      </c>
      <c r="B100" s="24" t="s">
        <v>138</v>
      </c>
      <c r="C100" s="24" t="s">
        <v>282</v>
      </c>
      <c r="D100" s="24" t="s">
        <v>279</v>
      </c>
      <c r="E100" s="26">
        <v>38.46</v>
      </c>
      <c r="F100" s="26">
        <f t="shared" si="2"/>
        <v>48.075000000000003</v>
      </c>
      <c r="G100" s="26">
        <f t="shared" si="3"/>
        <v>53.844000000000001</v>
      </c>
    </row>
    <row r="101" spans="1:7" ht="15" x14ac:dyDescent="0.2">
      <c r="A101" s="24" t="s">
        <v>283</v>
      </c>
      <c r="B101" s="24" t="s">
        <v>138</v>
      </c>
      <c r="C101" s="24" t="s">
        <v>197</v>
      </c>
      <c r="D101" s="24" t="s">
        <v>279</v>
      </c>
      <c r="E101" s="26">
        <v>37.21</v>
      </c>
      <c r="F101" s="26">
        <f t="shared" si="2"/>
        <v>46.512500000000003</v>
      </c>
      <c r="G101" s="26">
        <f t="shared" si="3"/>
        <v>52.094000000000001</v>
      </c>
    </row>
    <row r="102" spans="1:7" ht="15" x14ac:dyDescent="0.2">
      <c r="A102" s="24" t="s">
        <v>283</v>
      </c>
      <c r="B102" s="24" t="s">
        <v>138</v>
      </c>
      <c r="C102" s="24" t="s">
        <v>198</v>
      </c>
      <c r="D102" s="24" t="s">
        <v>279</v>
      </c>
      <c r="E102" s="26">
        <v>70.87</v>
      </c>
      <c r="F102" s="26">
        <f t="shared" si="2"/>
        <v>88.587500000000006</v>
      </c>
      <c r="G102" s="26">
        <f t="shared" si="3"/>
        <v>99.218000000000004</v>
      </c>
    </row>
    <row r="103" spans="1:7" ht="15" x14ac:dyDescent="0.2">
      <c r="A103" s="24" t="s">
        <v>283</v>
      </c>
      <c r="B103" s="24" t="s">
        <v>138</v>
      </c>
      <c r="C103" s="24" t="s">
        <v>284</v>
      </c>
      <c r="D103" s="24" t="s">
        <v>279</v>
      </c>
      <c r="E103" s="26">
        <v>158.82</v>
      </c>
      <c r="F103" s="26">
        <f t="shared" si="2"/>
        <v>198.52499999999998</v>
      </c>
      <c r="G103" s="26">
        <f t="shared" si="3"/>
        <v>222.34799999999998</v>
      </c>
    </row>
    <row r="104" spans="1:7" ht="15" x14ac:dyDescent="0.2">
      <c r="A104" s="24" t="s">
        <v>285</v>
      </c>
      <c r="B104" s="24" t="s">
        <v>138</v>
      </c>
      <c r="C104" s="24" t="s">
        <v>139</v>
      </c>
      <c r="D104" s="24" t="s">
        <v>279</v>
      </c>
      <c r="E104" s="26">
        <v>39.090000000000003</v>
      </c>
      <c r="F104" s="26">
        <f t="shared" si="2"/>
        <v>48.862500000000004</v>
      </c>
      <c r="G104" s="26">
        <f t="shared" si="3"/>
        <v>54.725999999999999</v>
      </c>
    </row>
    <row r="105" spans="1:7" ht="15" x14ac:dyDescent="0.2">
      <c r="A105" s="24" t="s">
        <v>285</v>
      </c>
      <c r="B105" s="24" t="s">
        <v>138</v>
      </c>
      <c r="C105" s="24" t="s">
        <v>286</v>
      </c>
      <c r="D105" s="24" t="s">
        <v>279</v>
      </c>
      <c r="E105" s="26">
        <v>76.459999999999994</v>
      </c>
      <c r="F105" s="26">
        <f t="shared" si="2"/>
        <v>95.574999999999989</v>
      </c>
      <c r="G105" s="26">
        <f t="shared" si="3"/>
        <v>107.04399999999998</v>
      </c>
    </row>
    <row r="106" spans="1:7" ht="15" x14ac:dyDescent="0.2">
      <c r="A106" s="24" t="s">
        <v>287</v>
      </c>
      <c r="B106" s="24" t="s">
        <v>138</v>
      </c>
      <c r="C106" s="24" t="s">
        <v>288</v>
      </c>
      <c r="D106" s="24" t="s">
        <v>279</v>
      </c>
      <c r="E106" s="26">
        <v>42.14</v>
      </c>
      <c r="F106" s="26">
        <f t="shared" si="2"/>
        <v>52.674999999999997</v>
      </c>
      <c r="G106" s="26">
        <f t="shared" si="3"/>
        <v>58.995999999999995</v>
      </c>
    </row>
    <row r="107" spans="1:7" ht="15" x14ac:dyDescent="0.2">
      <c r="A107" s="24" t="s">
        <v>289</v>
      </c>
      <c r="B107" s="24" t="s">
        <v>138</v>
      </c>
      <c r="C107" s="24" t="s">
        <v>272</v>
      </c>
      <c r="D107" s="24" t="s">
        <v>279</v>
      </c>
      <c r="E107" s="26">
        <v>68.510000000000005</v>
      </c>
      <c r="F107" s="26">
        <f t="shared" si="2"/>
        <v>85.637500000000003</v>
      </c>
      <c r="G107" s="26">
        <f t="shared" si="3"/>
        <v>95.914000000000001</v>
      </c>
    </row>
    <row r="108" spans="1:7" ht="15" x14ac:dyDescent="0.2">
      <c r="A108" s="24" t="s">
        <v>290</v>
      </c>
      <c r="B108" s="24" t="s">
        <v>138</v>
      </c>
      <c r="C108" s="24" t="s">
        <v>291</v>
      </c>
      <c r="D108" s="24" t="s">
        <v>292</v>
      </c>
      <c r="E108" s="26">
        <v>39.79</v>
      </c>
      <c r="F108" s="26">
        <f t="shared" si="2"/>
        <v>49.737499999999997</v>
      </c>
      <c r="G108" s="26">
        <f t="shared" si="3"/>
        <v>55.705999999999996</v>
      </c>
    </row>
    <row r="109" spans="1:7" ht="15" x14ac:dyDescent="0.2">
      <c r="A109" s="24" t="s">
        <v>290</v>
      </c>
      <c r="B109" s="24" t="s">
        <v>138</v>
      </c>
      <c r="C109" s="24" t="s">
        <v>244</v>
      </c>
      <c r="D109" s="24" t="s">
        <v>292</v>
      </c>
      <c r="E109" s="26">
        <v>25</v>
      </c>
      <c r="F109" s="26">
        <f t="shared" si="2"/>
        <v>31.25</v>
      </c>
      <c r="G109" s="26">
        <f t="shared" si="3"/>
        <v>35</v>
      </c>
    </row>
    <row r="110" spans="1:7" ht="15" x14ac:dyDescent="0.2">
      <c r="A110" s="24" t="s">
        <v>290</v>
      </c>
      <c r="B110" s="24" t="s">
        <v>138</v>
      </c>
      <c r="C110" s="24" t="s">
        <v>293</v>
      </c>
      <c r="D110" s="24" t="s">
        <v>292</v>
      </c>
      <c r="E110" s="26">
        <v>192.54</v>
      </c>
      <c r="F110" s="26">
        <f t="shared" si="2"/>
        <v>240.67499999999998</v>
      </c>
      <c r="G110" s="26">
        <f t="shared" si="3"/>
        <v>269.55599999999998</v>
      </c>
    </row>
    <row r="111" spans="1:7" ht="15" x14ac:dyDescent="0.2">
      <c r="A111" s="24" t="s">
        <v>294</v>
      </c>
      <c r="B111" s="24" t="s">
        <v>138</v>
      </c>
      <c r="C111" s="24" t="s">
        <v>295</v>
      </c>
      <c r="D111" s="24" t="s">
        <v>292</v>
      </c>
      <c r="E111" s="26">
        <v>39.79</v>
      </c>
      <c r="F111" s="26">
        <f t="shared" si="2"/>
        <v>49.737499999999997</v>
      </c>
      <c r="G111" s="26">
        <f t="shared" si="3"/>
        <v>55.705999999999996</v>
      </c>
    </row>
    <row r="112" spans="1:7" ht="15" x14ac:dyDescent="0.2">
      <c r="A112" s="24" t="s">
        <v>294</v>
      </c>
      <c r="B112" s="24" t="s">
        <v>138</v>
      </c>
      <c r="C112" s="24" t="s">
        <v>177</v>
      </c>
      <c r="D112" s="24" t="s">
        <v>292</v>
      </c>
      <c r="E112" s="26">
        <v>14.63</v>
      </c>
      <c r="F112" s="26">
        <f t="shared" si="2"/>
        <v>18.287500000000001</v>
      </c>
      <c r="G112" s="26">
        <f t="shared" si="3"/>
        <v>20.481999999999999</v>
      </c>
    </row>
    <row r="113" spans="1:7" ht="15" x14ac:dyDescent="0.2">
      <c r="A113" s="24" t="s">
        <v>294</v>
      </c>
      <c r="B113" s="24" t="s">
        <v>138</v>
      </c>
      <c r="C113" s="24" t="s">
        <v>192</v>
      </c>
      <c r="D113" s="24" t="s">
        <v>292</v>
      </c>
      <c r="E113" s="26">
        <v>64.989999999999995</v>
      </c>
      <c r="F113" s="26">
        <f t="shared" si="2"/>
        <v>81.237499999999997</v>
      </c>
      <c r="G113" s="26">
        <f t="shared" si="3"/>
        <v>90.98599999999999</v>
      </c>
    </row>
    <row r="114" spans="1:7" ht="15" x14ac:dyDescent="0.2">
      <c r="A114" s="24" t="s">
        <v>296</v>
      </c>
      <c r="B114" s="24" t="s">
        <v>165</v>
      </c>
      <c r="C114" s="24" t="s">
        <v>297</v>
      </c>
      <c r="D114" s="24" t="s">
        <v>159</v>
      </c>
      <c r="E114" s="26">
        <v>33.26</v>
      </c>
      <c r="F114" s="26">
        <f t="shared" si="2"/>
        <v>41.574999999999996</v>
      </c>
      <c r="G114" s="26">
        <f t="shared" si="3"/>
        <v>46.563999999999993</v>
      </c>
    </row>
    <row r="115" spans="1:7" ht="15" x14ac:dyDescent="0.2">
      <c r="A115" s="24" t="s">
        <v>298</v>
      </c>
      <c r="B115" s="24" t="s">
        <v>299</v>
      </c>
      <c r="C115" s="24" t="s">
        <v>300</v>
      </c>
      <c r="D115" s="24" t="s">
        <v>159</v>
      </c>
      <c r="E115" s="26">
        <v>52.64</v>
      </c>
      <c r="F115" s="26">
        <f t="shared" si="2"/>
        <v>65.8</v>
      </c>
      <c r="G115" s="26">
        <f t="shared" si="3"/>
        <v>73.695999999999998</v>
      </c>
    </row>
    <row r="116" spans="1:7" ht="15" x14ac:dyDescent="0.2">
      <c r="A116" s="24" t="s">
        <v>301</v>
      </c>
      <c r="B116" s="24" t="s">
        <v>138</v>
      </c>
      <c r="C116" s="24" t="s">
        <v>302</v>
      </c>
      <c r="D116" s="24" t="s">
        <v>303</v>
      </c>
      <c r="E116" s="26">
        <v>51.1</v>
      </c>
      <c r="F116" s="26">
        <f t="shared" si="2"/>
        <v>63.875</v>
      </c>
      <c r="G116" s="26">
        <f t="shared" si="3"/>
        <v>71.539999999999992</v>
      </c>
    </row>
    <row r="117" spans="1:7" ht="15" x14ac:dyDescent="0.2">
      <c r="A117" s="24" t="s">
        <v>301</v>
      </c>
      <c r="B117" s="24" t="s">
        <v>138</v>
      </c>
      <c r="C117" s="24" t="s">
        <v>304</v>
      </c>
      <c r="D117" s="24" t="s">
        <v>303</v>
      </c>
      <c r="E117" s="26">
        <v>87.42</v>
      </c>
      <c r="F117" s="26">
        <f t="shared" si="2"/>
        <v>109.27500000000001</v>
      </c>
      <c r="G117" s="26">
        <f t="shared" si="3"/>
        <v>122.38799999999999</v>
      </c>
    </row>
    <row r="118" spans="1:7" ht="15" x14ac:dyDescent="0.2">
      <c r="A118" s="24" t="s">
        <v>305</v>
      </c>
      <c r="B118" s="24" t="s">
        <v>138</v>
      </c>
      <c r="C118" s="24" t="s">
        <v>198</v>
      </c>
      <c r="D118" s="24" t="s">
        <v>306</v>
      </c>
      <c r="E118" s="26">
        <v>20.25</v>
      </c>
      <c r="F118" s="26">
        <f t="shared" si="2"/>
        <v>25.3125</v>
      </c>
      <c r="G118" s="26">
        <f t="shared" si="3"/>
        <v>28.349999999999998</v>
      </c>
    </row>
    <row r="119" spans="1:7" ht="15" x14ac:dyDescent="0.2">
      <c r="A119" s="24" t="s">
        <v>307</v>
      </c>
      <c r="B119" s="24" t="s">
        <v>138</v>
      </c>
      <c r="C119" s="24" t="s">
        <v>308</v>
      </c>
      <c r="D119" s="24" t="s">
        <v>309</v>
      </c>
      <c r="E119" s="26">
        <v>14.16</v>
      </c>
      <c r="F119" s="26">
        <f t="shared" si="2"/>
        <v>17.7</v>
      </c>
      <c r="G119" s="26">
        <f t="shared" si="3"/>
        <v>19.823999999999998</v>
      </c>
    </row>
    <row r="120" spans="1:7" ht="15" x14ac:dyDescent="0.2">
      <c r="A120" s="24" t="s">
        <v>307</v>
      </c>
      <c r="B120" s="24" t="s">
        <v>138</v>
      </c>
      <c r="C120" s="24" t="s">
        <v>310</v>
      </c>
      <c r="D120" s="24" t="s">
        <v>309</v>
      </c>
      <c r="E120" s="26">
        <v>136.68</v>
      </c>
      <c r="F120" s="26">
        <f t="shared" si="2"/>
        <v>170.85000000000002</v>
      </c>
      <c r="G120" s="26">
        <f t="shared" si="3"/>
        <v>191.352</v>
      </c>
    </row>
    <row r="121" spans="1:7" ht="15" x14ac:dyDescent="0.2">
      <c r="A121" s="24" t="s">
        <v>307</v>
      </c>
      <c r="B121" s="24" t="s">
        <v>138</v>
      </c>
      <c r="C121" s="24" t="s">
        <v>311</v>
      </c>
      <c r="D121" s="24" t="s">
        <v>309</v>
      </c>
      <c r="E121" s="26">
        <v>28.12</v>
      </c>
      <c r="F121" s="26">
        <f t="shared" si="2"/>
        <v>35.15</v>
      </c>
      <c r="G121" s="26">
        <f t="shared" si="3"/>
        <v>39.368000000000002</v>
      </c>
    </row>
    <row r="122" spans="1:7" ht="15" x14ac:dyDescent="0.2">
      <c r="A122" s="24" t="s">
        <v>307</v>
      </c>
      <c r="B122" s="24" t="s">
        <v>138</v>
      </c>
      <c r="C122" s="24" t="s">
        <v>312</v>
      </c>
      <c r="D122" s="24" t="s">
        <v>309</v>
      </c>
      <c r="E122" s="26">
        <v>66.510000000000005</v>
      </c>
      <c r="F122" s="26">
        <f t="shared" si="2"/>
        <v>83.137500000000003</v>
      </c>
      <c r="G122" s="26">
        <f t="shared" si="3"/>
        <v>93.114000000000004</v>
      </c>
    </row>
    <row r="123" spans="1:7" ht="15" x14ac:dyDescent="0.2">
      <c r="A123" s="24" t="s">
        <v>313</v>
      </c>
      <c r="B123" s="24" t="s">
        <v>138</v>
      </c>
      <c r="C123" s="24" t="s">
        <v>314</v>
      </c>
      <c r="D123" s="24" t="s">
        <v>309</v>
      </c>
      <c r="E123" s="26">
        <v>43.3</v>
      </c>
      <c r="F123" s="26">
        <f t="shared" si="2"/>
        <v>54.125</v>
      </c>
      <c r="G123" s="26">
        <f t="shared" si="3"/>
        <v>60.61999999999999</v>
      </c>
    </row>
    <row r="124" spans="1:7" ht="15" x14ac:dyDescent="0.2">
      <c r="A124" s="24" t="s">
        <v>313</v>
      </c>
      <c r="B124" s="24" t="s">
        <v>138</v>
      </c>
      <c r="C124" s="24" t="s">
        <v>315</v>
      </c>
      <c r="D124" s="24" t="s">
        <v>309</v>
      </c>
      <c r="E124" s="26">
        <v>86.13</v>
      </c>
      <c r="F124" s="26">
        <f t="shared" si="2"/>
        <v>107.66249999999999</v>
      </c>
      <c r="G124" s="26">
        <f t="shared" si="3"/>
        <v>120.58199999999998</v>
      </c>
    </row>
    <row r="125" spans="1:7" ht="15" x14ac:dyDescent="0.2">
      <c r="A125" s="24" t="s">
        <v>313</v>
      </c>
      <c r="B125" s="24" t="s">
        <v>138</v>
      </c>
      <c r="C125" s="24" t="s">
        <v>181</v>
      </c>
      <c r="D125" s="24" t="s">
        <v>309</v>
      </c>
      <c r="E125" s="26">
        <v>44.58</v>
      </c>
      <c r="F125" s="26">
        <f t="shared" si="2"/>
        <v>55.724999999999994</v>
      </c>
      <c r="G125" s="26">
        <f t="shared" si="3"/>
        <v>62.411999999999992</v>
      </c>
    </row>
    <row r="126" spans="1:7" ht="15" x14ac:dyDescent="0.2">
      <c r="A126" s="24" t="s">
        <v>316</v>
      </c>
      <c r="B126" s="24" t="s">
        <v>138</v>
      </c>
      <c r="C126" s="24" t="s">
        <v>317</v>
      </c>
      <c r="D126" s="24" t="s">
        <v>309</v>
      </c>
      <c r="E126" s="26">
        <v>140.22999999999999</v>
      </c>
      <c r="F126" s="26">
        <f t="shared" si="2"/>
        <v>175.28749999999999</v>
      </c>
      <c r="G126" s="26">
        <f t="shared" si="3"/>
        <v>196.32199999999997</v>
      </c>
    </row>
    <row r="127" spans="1:7" ht="15" x14ac:dyDescent="0.2">
      <c r="A127" s="24" t="s">
        <v>316</v>
      </c>
      <c r="B127" s="24" t="s">
        <v>138</v>
      </c>
      <c r="C127" s="24" t="s">
        <v>318</v>
      </c>
      <c r="D127" s="24" t="s">
        <v>309</v>
      </c>
      <c r="E127" s="26">
        <v>68.959999999999994</v>
      </c>
      <c r="F127" s="26">
        <f t="shared" si="2"/>
        <v>86.199999999999989</v>
      </c>
      <c r="G127" s="26">
        <f t="shared" si="3"/>
        <v>96.543999999999983</v>
      </c>
    </row>
    <row r="128" spans="1:7" ht="15" x14ac:dyDescent="0.2">
      <c r="A128" s="24" t="s">
        <v>319</v>
      </c>
      <c r="B128" s="24" t="s">
        <v>138</v>
      </c>
      <c r="C128" s="24" t="s">
        <v>320</v>
      </c>
      <c r="D128" s="24" t="s">
        <v>309</v>
      </c>
      <c r="E128" s="26">
        <v>37.17</v>
      </c>
      <c r="F128" s="26">
        <f t="shared" si="2"/>
        <v>46.462500000000006</v>
      </c>
      <c r="G128" s="26">
        <f t="shared" si="3"/>
        <v>52.037999999999997</v>
      </c>
    </row>
    <row r="129" spans="1:7" ht="15" x14ac:dyDescent="0.2">
      <c r="A129" s="24" t="s">
        <v>319</v>
      </c>
      <c r="B129" s="24" t="s">
        <v>138</v>
      </c>
      <c r="C129" s="24" t="s">
        <v>321</v>
      </c>
      <c r="D129" s="24" t="s">
        <v>309</v>
      </c>
      <c r="E129" s="26">
        <v>73.37</v>
      </c>
      <c r="F129" s="26">
        <f t="shared" si="2"/>
        <v>91.712500000000006</v>
      </c>
      <c r="G129" s="26">
        <f t="shared" si="3"/>
        <v>102.718</v>
      </c>
    </row>
    <row r="130" spans="1:7" ht="15" x14ac:dyDescent="0.2">
      <c r="A130" s="24" t="s">
        <v>319</v>
      </c>
      <c r="B130" s="24" t="s">
        <v>138</v>
      </c>
      <c r="C130" s="24" t="s">
        <v>322</v>
      </c>
      <c r="D130" s="24" t="s">
        <v>309</v>
      </c>
      <c r="E130" s="26">
        <v>183.75</v>
      </c>
      <c r="F130" s="26">
        <f t="shared" si="2"/>
        <v>229.6875</v>
      </c>
      <c r="G130" s="26">
        <f t="shared" si="3"/>
        <v>257.25</v>
      </c>
    </row>
    <row r="131" spans="1:7" ht="15" x14ac:dyDescent="0.2">
      <c r="A131" s="24" t="s">
        <v>323</v>
      </c>
      <c r="B131" s="24" t="s">
        <v>138</v>
      </c>
      <c r="C131" s="24" t="s">
        <v>265</v>
      </c>
      <c r="D131" s="24" t="s">
        <v>309</v>
      </c>
      <c r="E131" s="26">
        <v>89.23</v>
      </c>
      <c r="F131" s="26">
        <f t="shared" si="2"/>
        <v>111.53750000000001</v>
      </c>
      <c r="G131" s="26">
        <f t="shared" si="3"/>
        <v>124.922</v>
      </c>
    </row>
    <row r="132" spans="1:7" ht="15" x14ac:dyDescent="0.2">
      <c r="A132" s="24" t="s">
        <v>323</v>
      </c>
      <c r="B132" s="24" t="s">
        <v>138</v>
      </c>
      <c r="C132" s="24" t="s">
        <v>324</v>
      </c>
      <c r="D132" s="24" t="s">
        <v>309</v>
      </c>
      <c r="E132" s="26">
        <v>177.69</v>
      </c>
      <c r="F132" s="26">
        <f t="shared" si="2"/>
        <v>222.11250000000001</v>
      </c>
      <c r="G132" s="26">
        <f t="shared" si="3"/>
        <v>248.76599999999999</v>
      </c>
    </row>
    <row r="133" spans="1:7" ht="15" x14ac:dyDescent="0.2">
      <c r="A133" s="24" t="s">
        <v>325</v>
      </c>
      <c r="B133" s="24" t="s">
        <v>138</v>
      </c>
      <c r="C133" s="24" t="s">
        <v>152</v>
      </c>
      <c r="D133" s="24" t="s">
        <v>309</v>
      </c>
      <c r="E133" s="26">
        <v>18.02</v>
      </c>
      <c r="F133" s="26">
        <f t="shared" si="2"/>
        <v>22.524999999999999</v>
      </c>
      <c r="G133" s="26">
        <f t="shared" si="3"/>
        <v>25.227999999999998</v>
      </c>
    </row>
    <row r="134" spans="1:7" ht="15" x14ac:dyDescent="0.2">
      <c r="A134" s="24" t="s">
        <v>325</v>
      </c>
      <c r="B134" s="24" t="s">
        <v>138</v>
      </c>
      <c r="C134" s="24" t="s">
        <v>155</v>
      </c>
      <c r="D134" s="24" t="s">
        <v>309</v>
      </c>
      <c r="E134" s="26">
        <v>35.82</v>
      </c>
      <c r="F134" s="26">
        <f t="shared" si="2"/>
        <v>44.774999999999999</v>
      </c>
      <c r="G134" s="26">
        <f t="shared" si="3"/>
        <v>50.147999999999996</v>
      </c>
    </row>
    <row r="135" spans="1:7" ht="15" x14ac:dyDescent="0.2">
      <c r="A135" s="24" t="s">
        <v>325</v>
      </c>
      <c r="B135" s="24" t="s">
        <v>138</v>
      </c>
      <c r="C135" s="24" t="s">
        <v>326</v>
      </c>
      <c r="D135" s="24" t="s">
        <v>309</v>
      </c>
      <c r="E135" s="26">
        <v>86.75</v>
      </c>
      <c r="F135" s="26">
        <f t="shared" si="2"/>
        <v>108.4375</v>
      </c>
      <c r="G135" s="26">
        <f t="shared" si="3"/>
        <v>121.44999999999999</v>
      </c>
    </row>
    <row r="136" spans="1:7" ht="15" x14ac:dyDescent="0.2">
      <c r="A136" s="24" t="s">
        <v>327</v>
      </c>
      <c r="B136" s="24" t="s">
        <v>219</v>
      </c>
      <c r="C136" s="24" t="s">
        <v>328</v>
      </c>
      <c r="D136" s="24" t="s">
        <v>309</v>
      </c>
      <c r="E136" s="26">
        <v>16.28</v>
      </c>
      <c r="F136" s="26">
        <f t="shared" si="2"/>
        <v>20.350000000000001</v>
      </c>
      <c r="G136" s="26">
        <f t="shared" si="3"/>
        <v>22.792000000000002</v>
      </c>
    </row>
    <row r="137" spans="1:7" ht="15" x14ac:dyDescent="0.2">
      <c r="A137" s="24" t="s">
        <v>329</v>
      </c>
      <c r="B137" s="24" t="s">
        <v>211</v>
      </c>
      <c r="C137" s="24" t="s">
        <v>177</v>
      </c>
      <c r="D137" s="24" t="s">
        <v>309</v>
      </c>
      <c r="E137" s="26">
        <v>41.87</v>
      </c>
      <c r="F137" s="26">
        <f t="shared" si="2"/>
        <v>52.337499999999999</v>
      </c>
      <c r="G137" s="26">
        <f t="shared" si="3"/>
        <v>58.617999999999995</v>
      </c>
    </row>
    <row r="138" spans="1:7" ht="15" x14ac:dyDescent="0.2">
      <c r="A138" s="24" t="s">
        <v>329</v>
      </c>
      <c r="B138" s="24" t="s">
        <v>211</v>
      </c>
      <c r="C138" s="24" t="s">
        <v>179</v>
      </c>
      <c r="D138" s="24" t="s">
        <v>309</v>
      </c>
      <c r="E138" s="26">
        <v>80.69</v>
      </c>
      <c r="F138" s="26">
        <f t="shared" si="2"/>
        <v>100.8625</v>
      </c>
      <c r="G138" s="26">
        <f t="shared" si="3"/>
        <v>112.96599999999999</v>
      </c>
    </row>
    <row r="139" spans="1:7" ht="15" x14ac:dyDescent="0.2">
      <c r="A139" s="24" t="s">
        <v>330</v>
      </c>
      <c r="B139" s="24" t="s">
        <v>211</v>
      </c>
      <c r="C139" s="24" t="s">
        <v>244</v>
      </c>
      <c r="D139" s="24" t="s">
        <v>309</v>
      </c>
      <c r="E139" s="26">
        <v>45.97</v>
      </c>
      <c r="F139" s="26">
        <f t="shared" si="2"/>
        <v>57.462499999999999</v>
      </c>
      <c r="G139" s="26">
        <f t="shared" si="3"/>
        <v>64.35799999999999</v>
      </c>
    </row>
    <row r="140" spans="1:7" ht="15" x14ac:dyDescent="0.2">
      <c r="A140" s="24" t="s">
        <v>330</v>
      </c>
      <c r="B140" s="24" t="s">
        <v>211</v>
      </c>
      <c r="C140" s="24" t="s">
        <v>190</v>
      </c>
      <c r="D140" s="24" t="s">
        <v>309</v>
      </c>
      <c r="E140" s="26">
        <v>90.45</v>
      </c>
      <c r="F140" s="26">
        <f t="shared" ref="F140:F203" si="4">E140+E140*Precio_Mayorista</f>
        <v>113.0625</v>
      </c>
      <c r="G140" s="26">
        <f t="shared" ref="G140:G203" si="5">E140*(1+Precio_Minorista)</f>
        <v>126.63</v>
      </c>
    </row>
    <row r="141" spans="1:7" ht="15" x14ac:dyDescent="0.2">
      <c r="A141" s="24" t="s">
        <v>331</v>
      </c>
      <c r="B141" s="24" t="s">
        <v>138</v>
      </c>
      <c r="C141" s="24" t="s">
        <v>332</v>
      </c>
      <c r="D141" s="24" t="s">
        <v>309</v>
      </c>
      <c r="E141" s="26">
        <v>56.78</v>
      </c>
      <c r="F141" s="26">
        <f t="shared" si="4"/>
        <v>70.974999999999994</v>
      </c>
      <c r="G141" s="26">
        <f t="shared" si="5"/>
        <v>79.49199999999999</v>
      </c>
    </row>
    <row r="142" spans="1:7" ht="15" x14ac:dyDescent="0.2">
      <c r="A142" s="24" t="s">
        <v>333</v>
      </c>
      <c r="B142" s="24" t="s">
        <v>334</v>
      </c>
      <c r="C142" s="24" t="s">
        <v>220</v>
      </c>
      <c r="D142" s="24" t="s">
        <v>309</v>
      </c>
      <c r="E142" s="26">
        <v>32.4</v>
      </c>
      <c r="F142" s="26">
        <f t="shared" si="4"/>
        <v>40.5</v>
      </c>
      <c r="G142" s="26">
        <f t="shared" si="5"/>
        <v>45.359999999999992</v>
      </c>
    </row>
    <row r="143" spans="1:7" ht="15" x14ac:dyDescent="0.2">
      <c r="A143" s="24" t="s">
        <v>335</v>
      </c>
      <c r="B143" s="24" t="s">
        <v>336</v>
      </c>
      <c r="C143" s="24" t="s">
        <v>166</v>
      </c>
      <c r="D143" s="24" t="s">
        <v>309</v>
      </c>
      <c r="E143" s="26">
        <v>78</v>
      </c>
      <c r="F143" s="26">
        <f t="shared" si="4"/>
        <v>97.5</v>
      </c>
      <c r="G143" s="26">
        <f t="shared" si="5"/>
        <v>109.19999999999999</v>
      </c>
    </row>
    <row r="144" spans="1:7" ht="15" x14ac:dyDescent="0.2">
      <c r="A144" s="24" t="s">
        <v>337</v>
      </c>
      <c r="B144" s="24" t="s">
        <v>142</v>
      </c>
      <c r="C144" s="24" t="s">
        <v>338</v>
      </c>
      <c r="D144" s="24" t="s">
        <v>309</v>
      </c>
      <c r="E144" s="26">
        <v>22.45</v>
      </c>
      <c r="F144" s="26">
        <f t="shared" si="4"/>
        <v>28.0625</v>
      </c>
      <c r="G144" s="26">
        <f t="shared" si="5"/>
        <v>31.429999999999996</v>
      </c>
    </row>
    <row r="145" spans="1:7" ht="15" x14ac:dyDescent="0.2">
      <c r="A145" s="24" t="s">
        <v>339</v>
      </c>
      <c r="B145" s="24" t="s">
        <v>138</v>
      </c>
      <c r="C145" s="24" t="s">
        <v>340</v>
      </c>
      <c r="D145" s="24" t="s">
        <v>309</v>
      </c>
      <c r="E145" s="26">
        <v>28.65</v>
      </c>
      <c r="F145" s="26">
        <f t="shared" si="4"/>
        <v>35.8125</v>
      </c>
      <c r="G145" s="26">
        <f t="shared" si="5"/>
        <v>40.109999999999992</v>
      </c>
    </row>
    <row r="146" spans="1:7" ht="15" x14ac:dyDescent="0.2">
      <c r="A146" s="24" t="s">
        <v>341</v>
      </c>
      <c r="B146" s="24" t="s">
        <v>138</v>
      </c>
      <c r="C146" s="24" t="s">
        <v>342</v>
      </c>
      <c r="D146" s="24" t="s">
        <v>309</v>
      </c>
      <c r="E146" s="26">
        <v>39.229999999999997</v>
      </c>
      <c r="F146" s="26">
        <f t="shared" si="4"/>
        <v>49.037499999999994</v>
      </c>
      <c r="G146" s="26">
        <f t="shared" si="5"/>
        <v>54.92199999999999</v>
      </c>
    </row>
    <row r="147" spans="1:7" ht="15" x14ac:dyDescent="0.2">
      <c r="A147" s="24" t="s">
        <v>343</v>
      </c>
      <c r="B147" s="24" t="s">
        <v>138</v>
      </c>
      <c r="C147" s="24" t="s">
        <v>209</v>
      </c>
      <c r="D147" s="24" t="s">
        <v>344</v>
      </c>
      <c r="E147" s="26">
        <v>30</v>
      </c>
      <c r="F147" s="26">
        <f t="shared" si="4"/>
        <v>37.5</v>
      </c>
      <c r="G147" s="26">
        <f t="shared" si="5"/>
        <v>42</v>
      </c>
    </row>
    <row r="148" spans="1:7" ht="15" x14ac:dyDescent="0.2">
      <c r="A148" s="24" t="s">
        <v>345</v>
      </c>
      <c r="B148" s="24" t="s">
        <v>138</v>
      </c>
      <c r="C148" s="24" t="s">
        <v>174</v>
      </c>
      <c r="D148" s="24" t="s">
        <v>306</v>
      </c>
      <c r="E148" s="26">
        <v>6.61</v>
      </c>
      <c r="F148" s="26">
        <f t="shared" si="4"/>
        <v>8.2625000000000011</v>
      </c>
      <c r="G148" s="26">
        <f t="shared" si="5"/>
        <v>9.2539999999999996</v>
      </c>
    </row>
    <row r="149" spans="1:7" ht="15" x14ac:dyDescent="0.2">
      <c r="A149" s="24" t="s">
        <v>345</v>
      </c>
      <c r="B149" s="24" t="s">
        <v>138</v>
      </c>
      <c r="C149" s="24" t="s">
        <v>209</v>
      </c>
      <c r="D149" s="24" t="s">
        <v>306</v>
      </c>
      <c r="E149" s="26">
        <v>12.71</v>
      </c>
      <c r="F149" s="26">
        <f t="shared" si="4"/>
        <v>15.887500000000001</v>
      </c>
      <c r="G149" s="26">
        <f t="shared" si="5"/>
        <v>17.794</v>
      </c>
    </row>
    <row r="150" spans="1:7" ht="15" x14ac:dyDescent="0.2">
      <c r="A150" s="24" t="s">
        <v>346</v>
      </c>
      <c r="B150" s="24" t="s">
        <v>138</v>
      </c>
      <c r="C150" s="24" t="s">
        <v>197</v>
      </c>
      <c r="D150" s="24" t="s">
        <v>347</v>
      </c>
      <c r="E150" s="26">
        <v>29.92</v>
      </c>
      <c r="F150" s="26">
        <f t="shared" si="4"/>
        <v>37.400000000000006</v>
      </c>
      <c r="G150" s="26">
        <f t="shared" si="5"/>
        <v>41.887999999999998</v>
      </c>
    </row>
    <row r="151" spans="1:7" ht="15" x14ac:dyDescent="0.2">
      <c r="A151" s="24" t="s">
        <v>346</v>
      </c>
      <c r="B151" s="24" t="s">
        <v>138</v>
      </c>
      <c r="C151" s="24" t="s">
        <v>198</v>
      </c>
      <c r="D151" s="24" t="s">
        <v>347</v>
      </c>
      <c r="E151" s="26">
        <v>55.21</v>
      </c>
      <c r="F151" s="26">
        <f t="shared" si="4"/>
        <v>69.012500000000003</v>
      </c>
      <c r="G151" s="26">
        <f t="shared" si="5"/>
        <v>77.293999999999997</v>
      </c>
    </row>
    <row r="152" spans="1:7" ht="15" x14ac:dyDescent="0.2">
      <c r="A152" s="24" t="s">
        <v>348</v>
      </c>
      <c r="B152" s="24" t="s">
        <v>138</v>
      </c>
      <c r="C152" s="24" t="s">
        <v>349</v>
      </c>
      <c r="D152" s="24" t="s">
        <v>344</v>
      </c>
      <c r="E152" s="26">
        <v>46.5</v>
      </c>
      <c r="F152" s="26">
        <f t="shared" si="4"/>
        <v>58.125</v>
      </c>
      <c r="G152" s="26">
        <f t="shared" si="5"/>
        <v>65.099999999999994</v>
      </c>
    </row>
    <row r="153" spans="1:7" ht="15" x14ac:dyDescent="0.2">
      <c r="A153" s="24" t="s">
        <v>350</v>
      </c>
      <c r="B153" s="24" t="s">
        <v>138</v>
      </c>
      <c r="C153" s="24" t="s">
        <v>351</v>
      </c>
      <c r="D153" s="24" t="s">
        <v>352</v>
      </c>
      <c r="E153" s="26">
        <v>965</v>
      </c>
      <c r="F153" s="26">
        <f t="shared" si="4"/>
        <v>1206.25</v>
      </c>
      <c r="G153" s="26">
        <f t="shared" si="5"/>
        <v>1351</v>
      </c>
    </row>
    <row r="154" spans="1:7" ht="15" x14ac:dyDescent="0.2">
      <c r="A154" s="24" t="s">
        <v>353</v>
      </c>
      <c r="B154" s="24" t="s">
        <v>138</v>
      </c>
      <c r="C154" s="24" t="s">
        <v>174</v>
      </c>
      <c r="D154" s="24" t="s">
        <v>279</v>
      </c>
      <c r="E154" s="26">
        <v>14.39</v>
      </c>
      <c r="F154" s="26">
        <f t="shared" si="4"/>
        <v>17.987500000000001</v>
      </c>
      <c r="G154" s="26">
        <f t="shared" si="5"/>
        <v>20.146000000000001</v>
      </c>
    </row>
    <row r="155" spans="1:7" ht="15" x14ac:dyDescent="0.2">
      <c r="A155" s="24" t="s">
        <v>353</v>
      </c>
      <c r="B155" s="24" t="s">
        <v>138</v>
      </c>
      <c r="C155" s="24" t="s">
        <v>354</v>
      </c>
      <c r="D155" s="24" t="s">
        <v>279</v>
      </c>
      <c r="E155" s="26">
        <v>67.760000000000005</v>
      </c>
      <c r="F155" s="26">
        <f t="shared" si="4"/>
        <v>84.7</v>
      </c>
      <c r="G155" s="26">
        <f t="shared" si="5"/>
        <v>94.864000000000004</v>
      </c>
    </row>
    <row r="156" spans="1:7" ht="15" x14ac:dyDescent="0.2">
      <c r="A156" s="24" t="s">
        <v>355</v>
      </c>
      <c r="B156" s="24" t="s">
        <v>138</v>
      </c>
      <c r="C156" s="24" t="s">
        <v>197</v>
      </c>
      <c r="D156" s="24" t="s">
        <v>279</v>
      </c>
      <c r="E156" s="26">
        <v>25.56</v>
      </c>
      <c r="F156" s="26">
        <f t="shared" si="4"/>
        <v>31.95</v>
      </c>
      <c r="G156" s="26">
        <f t="shared" si="5"/>
        <v>35.783999999999999</v>
      </c>
    </row>
    <row r="157" spans="1:7" ht="15" x14ac:dyDescent="0.2">
      <c r="A157" s="24" t="s">
        <v>355</v>
      </c>
      <c r="B157" s="24" t="s">
        <v>138</v>
      </c>
      <c r="C157" s="24" t="s">
        <v>198</v>
      </c>
      <c r="D157" s="24" t="s">
        <v>279</v>
      </c>
      <c r="E157" s="26">
        <v>48.45</v>
      </c>
      <c r="F157" s="26">
        <f t="shared" si="4"/>
        <v>60.5625</v>
      </c>
      <c r="G157" s="26">
        <f t="shared" si="5"/>
        <v>67.83</v>
      </c>
    </row>
    <row r="158" spans="1:7" ht="15" x14ac:dyDescent="0.2">
      <c r="A158" s="24" t="s">
        <v>355</v>
      </c>
      <c r="B158" s="24" t="s">
        <v>138</v>
      </c>
      <c r="C158" s="24" t="s">
        <v>284</v>
      </c>
      <c r="D158" s="24" t="s">
        <v>279</v>
      </c>
      <c r="E158" s="26">
        <v>114.44</v>
      </c>
      <c r="F158" s="26">
        <f t="shared" si="4"/>
        <v>143.05000000000001</v>
      </c>
      <c r="G158" s="26">
        <f t="shared" si="5"/>
        <v>160.21599999999998</v>
      </c>
    </row>
    <row r="159" spans="1:7" ht="15" x14ac:dyDescent="0.2">
      <c r="A159" s="24" t="s">
        <v>356</v>
      </c>
      <c r="B159" s="24" t="s">
        <v>138</v>
      </c>
      <c r="C159" s="24" t="s">
        <v>193</v>
      </c>
      <c r="D159" s="24" t="s">
        <v>279</v>
      </c>
      <c r="E159" s="26">
        <v>28.08</v>
      </c>
      <c r="F159" s="26">
        <f t="shared" si="4"/>
        <v>35.099999999999994</v>
      </c>
      <c r="G159" s="26">
        <f t="shared" si="5"/>
        <v>39.311999999999998</v>
      </c>
    </row>
    <row r="160" spans="1:7" ht="15" x14ac:dyDescent="0.2">
      <c r="A160" s="24" t="s">
        <v>357</v>
      </c>
      <c r="B160" s="24" t="s">
        <v>138</v>
      </c>
      <c r="C160" s="24" t="s">
        <v>209</v>
      </c>
      <c r="D160" s="24" t="s">
        <v>347</v>
      </c>
      <c r="E160" s="26">
        <v>19.420000000000002</v>
      </c>
      <c r="F160" s="26">
        <f t="shared" si="4"/>
        <v>24.275000000000002</v>
      </c>
      <c r="G160" s="26">
        <f t="shared" si="5"/>
        <v>27.188000000000002</v>
      </c>
    </row>
    <row r="161" spans="1:7" ht="15" x14ac:dyDescent="0.2">
      <c r="A161" s="24" t="s">
        <v>358</v>
      </c>
      <c r="B161" s="24" t="s">
        <v>138</v>
      </c>
      <c r="C161" s="24" t="s">
        <v>263</v>
      </c>
      <c r="D161" s="24" t="s">
        <v>347</v>
      </c>
      <c r="E161" s="26">
        <v>61.65</v>
      </c>
      <c r="F161" s="26">
        <f t="shared" si="4"/>
        <v>77.0625</v>
      </c>
      <c r="G161" s="26">
        <f t="shared" si="5"/>
        <v>86.309999999999988</v>
      </c>
    </row>
    <row r="162" spans="1:7" ht="15" x14ac:dyDescent="0.2">
      <c r="A162" s="24" t="s">
        <v>359</v>
      </c>
      <c r="B162" s="24" t="s">
        <v>138</v>
      </c>
      <c r="C162" s="24" t="s">
        <v>360</v>
      </c>
      <c r="D162" s="24" t="s">
        <v>347</v>
      </c>
      <c r="E162" s="26">
        <v>36.9</v>
      </c>
      <c r="F162" s="26">
        <f t="shared" si="4"/>
        <v>46.125</v>
      </c>
      <c r="G162" s="26">
        <f t="shared" si="5"/>
        <v>51.66</v>
      </c>
    </row>
    <row r="163" spans="1:7" ht="15" x14ac:dyDescent="0.2">
      <c r="A163" s="24" t="s">
        <v>361</v>
      </c>
      <c r="B163" s="24" t="s">
        <v>138</v>
      </c>
      <c r="C163" s="24" t="s">
        <v>174</v>
      </c>
      <c r="D163" s="24" t="s">
        <v>362</v>
      </c>
      <c r="E163" s="26">
        <v>6.09</v>
      </c>
      <c r="F163" s="26">
        <f t="shared" si="4"/>
        <v>7.6124999999999998</v>
      </c>
      <c r="G163" s="26">
        <f t="shared" si="5"/>
        <v>8.5259999999999998</v>
      </c>
    </row>
    <row r="164" spans="1:7" ht="15" x14ac:dyDescent="0.2">
      <c r="A164" s="24" t="s">
        <v>361</v>
      </c>
      <c r="B164" s="24" t="s">
        <v>138</v>
      </c>
      <c r="C164" s="24" t="s">
        <v>209</v>
      </c>
      <c r="D164" s="24" t="s">
        <v>362</v>
      </c>
      <c r="E164" s="26">
        <v>11.81</v>
      </c>
      <c r="F164" s="26">
        <f t="shared" si="4"/>
        <v>14.762500000000001</v>
      </c>
      <c r="G164" s="26">
        <f t="shared" si="5"/>
        <v>16.533999999999999</v>
      </c>
    </row>
    <row r="165" spans="1:7" ht="15" x14ac:dyDescent="0.2">
      <c r="A165" s="24" t="s">
        <v>363</v>
      </c>
      <c r="B165" s="24" t="s">
        <v>138</v>
      </c>
      <c r="C165" s="24" t="s">
        <v>197</v>
      </c>
      <c r="D165" s="24" t="s">
        <v>362</v>
      </c>
      <c r="E165" s="26">
        <v>24.12</v>
      </c>
      <c r="F165" s="26">
        <f t="shared" si="4"/>
        <v>30.150000000000002</v>
      </c>
      <c r="G165" s="26">
        <f t="shared" si="5"/>
        <v>33.768000000000001</v>
      </c>
    </row>
    <row r="166" spans="1:7" ht="15" x14ac:dyDescent="0.2">
      <c r="A166" s="24" t="s">
        <v>364</v>
      </c>
      <c r="B166" s="24" t="s">
        <v>138</v>
      </c>
      <c r="C166" s="24" t="s">
        <v>181</v>
      </c>
      <c r="D166" s="24" t="s">
        <v>362</v>
      </c>
      <c r="E166" s="26">
        <v>32.9</v>
      </c>
      <c r="F166" s="26">
        <f t="shared" si="4"/>
        <v>41.125</v>
      </c>
      <c r="G166" s="26">
        <f t="shared" si="5"/>
        <v>46.059999999999995</v>
      </c>
    </row>
    <row r="167" spans="1:7" ht="15" x14ac:dyDescent="0.2">
      <c r="A167" s="24" t="s">
        <v>365</v>
      </c>
      <c r="B167" s="24" t="s">
        <v>138</v>
      </c>
      <c r="C167" s="24" t="s">
        <v>366</v>
      </c>
      <c r="D167" s="24" t="s">
        <v>367</v>
      </c>
      <c r="E167" s="26">
        <v>30.04</v>
      </c>
      <c r="F167" s="26">
        <f t="shared" si="4"/>
        <v>37.549999999999997</v>
      </c>
      <c r="G167" s="26">
        <f t="shared" si="5"/>
        <v>42.055999999999997</v>
      </c>
    </row>
    <row r="168" spans="1:7" ht="15" x14ac:dyDescent="0.2">
      <c r="A168" s="24" t="s">
        <v>365</v>
      </c>
      <c r="B168" s="24" t="s">
        <v>138</v>
      </c>
      <c r="C168" s="24" t="s">
        <v>174</v>
      </c>
      <c r="D168" s="24" t="s">
        <v>367</v>
      </c>
      <c r="E168" s="26">
        <v>11.4</v>
      </c>
      <c r="F168" s="26">
        <f t="shared" si="4"/>
        <v>14.25</v>
      </c>
      <c r="G168" s="26">
        <f t="shared" si="5"/>
        <v>15.959999999999999</v>
      </c>
    </row>
    <row r="169" spans="1:7" ht="15" x14ac:dyDescent="0.2">
      <c r="A169" s="24" t="s">
        <v>365</v>
      </c>
      <c r="B169" s="24" t="s">
        <v>138</v>
      </c>
      <c r="C169" s="24" t="s">
        <v>209</v>
      </c>
      <c r="D169" s="24" t="s">
        <v>367</v>
      </c>
      <c r="E169" s="26">
        <v>22.87</v>
      </c>
      <c r="F169" s="26">
        <f t="shared" si="4"/>
        <v>28.587500000000002</v>
      </c>
      <c r="G169" s="26">
        <f t="shared" si="5"/>
        <v>32.018000000000001</v>
      </c>
    </row>
    <row r="170" spans="1:7" ht="15" x14ac:dyDescent="0.2">
      <c r="A170" s="24" t="s">
        <v>368</v>
      </c>
      <c r="B170" s="24" t="s">
        <v>138</v>
      </c>
      <c r="C170" s="24" t="s">
        <v>369</v>
      </c>
      <c r="D170" s="24" t="s">
        <v>367</v>
      </c>
      <c r="E170" s="26">
        <v>67.599999999999994</v>
      </c>
      <c r="F170" s="26">
        <f t="shared" si="4"/>
        <v>84.5</v>
      </c>
      <c r="G170" s="26">
        <f t="shared" si="5"/>
        <v>94.639999999999986</v>
      </c>
    </row>
    <row r="171" spans="1:7" ht="15" x14ac:dyDescent="0.2">
      <c r="A171" s="24" t="s">
        <v>370</v>
      </c>
      <c r="B171" s="24" t="s">
        <v>138</v>
      </c>
      <c r="C171" s="24" t="s">
        <v>371</v>
      </c>
      <c r="D171" s="24" t="s">
        <v>372</v>
      </c>
      <c r="E171" s="26">
        <v>14.9</v>
      </c>
      <c r="F171" s="26">
        <f t="shared" si="4"/>
        <v>18.625</v>
      </c>
      <c r="G171" s="26">
        <f t="shared" si="5"/>
        <v>20.86</v>
      </c>
    </row>
    <row r="172" spans="1:7" ht="15" x14ac:dyDescent="0.2">
      <c r="A172" s="24" t="s">
        <v>373</v>
      </c>
      <c r="B172" s="24" t="s">
        <v>138</v>
      </c>
      <c r="C172" s="24" t="s">
        <v>174</v>
      </c>
      <c r="D172" s="24" t="s">
        <v>374</v>
      </c>
      <c r="E172" s="26">
        <v>10.1</v>
      </c>
      <c r="F172" s="26">
        <f t="shared" si="4"/>
        <v>12.625</v>
      </c>
      <c r="G172" s="26">
        <f t="shared" si="5"/>
        <v>14.139999999999999</v>
      </c>
    </row>
    <row r="173" spans="1:7" ht="15" x14ac:dyDescent="0.2">
      <c r="A173" s="24" t="s">
        <v>375</v>
      </c>
      <c r="B173" s="24" t="s">
        <v>138</v>
      </c>
      <c r="C173" s="24" t="s">
        <v>174</v>
      </c>
      <c r="D173" s="24" t="s">
        <v>376</v>
      </c>
      <c r="E173" s="26">
        <v>11.56</v>
      </c>
      <c r="F173" s="26">
        <f t="shared" si="4"/>
        <v>14.450000000000001</v>
      </c>
      <c r="G173" s="26">
        <f t="shared" si="5"/>
        <v>16.184000000000001</v>
      </c>
    </row>
    <row r="174" spans="1:7" ht="15" x14ac:dyDescent="0.2">
      <c r="A174" s="24" t="s">
        <v>377</v>
      </c>
      <c r="B174" s="24" t="s">
        <v>138</v>
      </c>
      <c r="C174" s="24" t="s">
        <v>270</v>
      </c>
      <c r="D174" s="24" t="s">
        <v>378</v>
      </c>
      <c r="E174" s="26">
        <v>34.93</v>
      </c>
      <c r="F174" s="26">
        <f t="shared" si="4"/>
        <v>43.662500000000001</v>
      </c>
      <c r="G174" s="26">
        <f t="shared" si="5"/>
        <v>48.901999999999994</v>
      </c>
    </row>
    <row r="175" spans="1:7" ht="15" x14ac:dyDescent="0.2">
      <c r="A175" s="24" t="s">
        <v>377</v>
      </c>
      <c r="B175" s="24" t="s">
        <v>138</v>
      </c>
      <c r="C175" s="24" t="s">
        <v>174</v>
      </c>
      <c r="D175" s="24" t="s">
        <v>378</v>
      </c>
      <c r="E175" s="26">
        <v>16.14</v>
      </c>
      <c r="F175" s="26">
        <f t="shared" si="4"/>
        <v>20.175000000000001</v>
      </c>
      <c r="G175" s="26">
        <f t="shared" si="5"/>
        <v>22.596</v>
      </c>
    </row>
    <row r="176" spans="1:7" ht="15" x14ac:dyDescent="0.2">
      <c r="A176" s="24" t="s">
        <v>377</v>
      </c>
      <c r="B176" s="24" t="s">
        <v>138</v>
      </c>
      <c r="C176" s="24" t="s">
        <v>209</v>
      </c>
      <c r="D176" s="24" t="s">
        <v>378</v>
      </c>
      <c r="E176" s="26">
        <v>28.82</v>
      </c>
      <c r="F176" s="26">
        <f t="shared" si="4"/>
        <v>36.024999999999999</v>
      </c>
      <c r="G176" s="26">
        <f t="shared" si="5"/>
        <v>40.347999999999999</v>
      </c>
    </row>
    <row r="177" spans="1:7" ht="15" x14ac:dyDescent="0.2">
      <c r="A177" s="24" t="s">
        <v>377</v>
      </c>
      <c r="B177" s="24" t="s">
        <v>138</v>
      </c>
      <c r="C177" s="24" t="s">
        <v>379</v>
      </c>
      <c r="D177" s="24" t="s">
        <v>378</v>
      </c>
      <c r="E177" s="26">
        <v>52.46</v>
      </c>
      <c r="F177" s="26">
        <f t="shared" si="4"/>
        <v>65.575000000000003</v>
      </c>
      <c r="G177" s="26">
        <f t="shared" si="5"/>
        <v>73.444000000000003</v>
      </c>
    </row>
    <row r="178" spans="1:7" ht="15" x14ac:dyDescent="0.2">
      <c r="A178" s="24" t="s">
        <v>377</v>
      </c>
      <c r="B178" s="24" t="s">
        <v>138</v>
      </c>
      <c r="C178" s="24" t="s">
        <v>197</v>
      </c>
      <c r="D178" s="24" t="s">
        <v>378</v>
      </c>
      <c r="E178" s="26">
        <v>29.98</v>
      </c>
      <c r="F178" s="26">
        <f t="shared" si="4"/>
        <v>37.475000000000001</v>
      </c>
      <c r="G178" s="26">
        <f t="shared" si="5"/>
        <v>41.972000000000001</v>
      </c>
    </row>
    <row r="179" spans="1:7" ht="15" x14ac:dyDescent="0.2">
      <c r="A179" s="24" t="s">
        <v>377</v>
      </c>
      <c r="B179" s="24" t="s">
        <v>138</v>
      </c>
      <c r="C179" s="24" t="s">
        <v>198</v>
      </c>
      <c r="D179" s="24" t="s">
        <v>378</v>
      </c>
      <c r="E179" s="26">
        <v>55.34</v>
      </c>
      <c r="F179" s="26">
        <f t="shared" si="4"/>
        <v>69.175000000000011</v>
      </c>
      <c r="G179" s="26">
        <f t="shared" si="5"/>
        <v>77.475999999999999</v>
      </c>
    </row>
    <row r="180" spans="1:7" ht="15" x14ac:dyDescent="0.2">
      <c r="A180" s="24" t="s">
        <v>380</v>
      </c>
      <c r="B180" s="24" t="s">
        <v>138</v>
      </c>
      <c r="C180" s="24" t="s">
        <v>351</v>
      </c>
      <c r="D180" s="24" t="s">
        <v>381</v>
      </c>
      <c r="E180" s="26">
        <v>1574</v>
      </c>
      <c r="F180" s="26">
        <f t="shared" si="4"/>
        <v>1967.5</v>
      </c>
      <c r="G180" s="26">
        <f t="shared" si="5"/>
        <v>2203.6</v>
      </c>
    </row>
    <row r="181" spans="1:7" ht="15" x14ac:dyDescent="0.2">
      <c r="A181" s="24" t="s">
        <v>382</v>
      </c>
      <c r="B181" s="24" t="s">
        <v>138</v>
      </c>
      <c r="C181" s="24" t="s">
        <v>174</v>
      </c>
      <c r="D181" s="24" t="s">
        <v>383</v>
      </c>
      <c r="E181" s="26">
        <v>16.27</v>
      </c>
      <c r="F181" s="26">
        <f t="shared" si="4"/>
        <v>20.337499999999999</v>
      </c>
      <c r="G181" s="26">
        <f t="shared" si="5"/>
        <v>22.777999999999999</v>
      </c>
    </row>
    <row r="182" spans="1:7" ht="15" x14ac:dyDescent="0.2">
      <c r="A182" s="24" t="s">
        <v>382</v>
      </c>
      <c r="B182" s="24" t="s">
        <v>138</v>
      </c>
      <c r="C182" s="24" t="s">
        <v>209</v>
      </c>
      <c r="D182" s="24" t="s">
        <v>383</v>
      </c>
      <c r="E182" s="26">
        <v>30.97</v>
      </c>
      <c r="F182" s="26">
        <f t="shared" si="4"/>
        <v>38.712499999999999</v>
      </c>
      <c r="G182" s="26">
        <f t="shared" si="5"/>
        <v>43.357999999999997</v>
      </c>
    </row>
    <row r="183" spans="1:7" ht="15" x14ac:dyDescent="0.2">
      <c r="A183" s="24" t="s">
        <v>384</v>
      </c>
      <c r="B183" s="24" t="s">
        <v>138</v>
      </c>
      <c r="C183" s="24" t="s">
        <v>197</v>
      </c>
      <c r="D183" s="24" t="s">
        <v>383</v>
      </c>
      <c r="E183" s="26">
        <v>26.51</v>
      </c>
      <c r="F183" s="26">
        <f t="shared" si="4"/>
        <v>33.137500000000003</v>
      </c>
      <c r="G183" s="26">
        <f t="shared" si="5"/>
        <v>37.113999999999997</v>
      </c>
    </row>
    <row r="184" spans="1:7" ht="15" x14ac:dyDescent="0.2">
      <c r="A184" s="24" t="s">
        <v>384</v>
      </c>
      <c r="B184" s="24" t="s">
        <v>138</v>
      </c>
      <c r="C184" s="24" t="s">
        <v>198</v>
      </c>
      <c r="D184" s="24" t="s">
        <v>383</v>
      </c>
      <c r="E184" s="26">
        <v>49.83</v>
      </c>
      <c r="F184" s="26">
        <f t="shared" si="4"/>
        <v>62.287499999999994</v>
      </c>
      <c r="G184" s="26">
        <f t="shared" si="5"/>
        <v>69.761999999999986</v>
      </c>
    </row>
    <row r="185" spans="1:7" ht="15" x14ac:dyDescent="0.2">
      <c r="A185" s="24" t="s">
        <v>385</v>
      </c>
      <c r="B185" s="24" t="s">
        <v>138</v>
      </c>
      <c r="C185" s="24" t="s">
        <v>386</v>
      </c>
      <c r="D185" s="24" t="s">
        <v>387</v>
      </c>
      <c r="E185" s="26">
        <v>10.35</v>
      </c>
      <c r="F185" s="26">
        <f t="shared" si="4"/>
        <v>12.9375</v>
      </c>
      <c r="G185" s="26">
        <f t="shared" si="5"/>
        <v>14.489999999999998</v>
      </c>
    </row>
    <row r="186" spans="1:7" ht="15" x14ac:dyDescent="0.2">
      <c r="A186" s="24" t="s">
        <v>388</v>
      </c>
      <c r="B186" s="24" t="s">
        <v>138</v>
      </c>
      <c r="C186" s="24" t="s">
        <v>197</v>
      </c>
      <c r="D186" s="24" t="s">
        <v>254</v>
      </c>
      <c r="E186" s="26">
        <v>31.85</v>
      </c>
      <c r="F186" s="26">
        <f t="shared" si="4"/>
        <v>39.8125</v>
      </c>
      <c r="G186" s="26">
        <f t="shared" si="5"/>
        <v>44.589999999999996</v>
      </c>
    </row>
    <row r="187" spans="1:7" ht="15" x14ac:dyDescent="0.2">
      <c r="A187" s="24" t="s">
        <v>388</v>
      </c>
      <c r="B187" s="24" t="s">
        <v>138</v>
      </c>
      <c r="C187" s="24" t="s">
        <v>198</v>
      </c>
      <c r="D187" s="24" t="s">
        <v>254</v>
      </c>
      <c r="E187" s="26">
        <v>62.25</v>
      </c>
      <c r="F187" s="26">
        <f t="shared" si="4"/>
        <v>77.8125</v>
      </c>
      <c r="G187" s="26">
        <f t="shared" si="5"/>
        <v>87.149999999999991</v>
      </c>
    </row>
    <row r="188" spans="1:7" ht="15" x14ac:dyDescent="0.2">
      <c r="A188" s="24" t="s">
        <v>389</v>
      </c>
      <c r="B188" s="24" t="s">
        <v>138</v>
      </c>
      <c r="C188" s="24" t="s">
        <v>390</v>
      </c>
      <c r="D188" s="24" t="s">
        <v>254</v>
      </c>
      <c r="E188" s="26">
        <v>37.65</v>
      </c>
      <c r="F188" s="26">
        <f t="shared" si="4"/>
        <v>47.0625</v>
      </c>
      <c r="G188" s="26">
        <f t="shared" si="5"/>
        <v>52.709999999999994</v>
      </c>
    </row>
    <row r="189" spans="1:7" ht="15" x14ac:dyDescent="0.2">
      <c r="A189" s="24" t="s">
        <v>389</v>
      </c>
      <c r="B189" s="24" t="s">
        <v>138</v>
      </c>
      <c r="C189" s="24" t="s">
        <v>265</v>
      </c>
      <c r="D189" s="24" t="s">
        <v>254</v>
      </c>
      <c r="E189" s="26">
        <v>49.5</v>
      </c>
      <c r="F189" s="26">
        <f t="shared" si="4"/>
        <v>61.875</v>
      </c>
      <c r="G189" s="26">
        <f t="shared" si="5"/>
        <v>69.3</v>
      </c>
    </row>
    <row r="190" spans="1:7" ht="15" x14ac:dyDescent="0.2">
      <c r="A190" s="24" t="s">
        <v>391</v>
      </c>
      <c r="B190" s="24" t="s">
        <v>138</v>
      </c>
      <c r="C190" s="24" t="s">
        <v>392</v>
      </c>
      <c r="D190" s="24" t="s">
        <v>254</v>
      </c>
      <c r="E190" s="26">
        <v>36.229999999999997</v>
      </c>
      <c r="F190" s="26">
        <f t="shared" si="4"/>
        <v>45.287499999999994</v>
      </c>
      <c r="G190" s="26">
        <f t="shared" si="5"/>
        <v>50.721999999999994</v>
      </c>
    </row>
    <row r="191" spans="1:7" ht="15" x14ac:dyDescent="0.2">
      <c r="A191" s="24" t="s">
        <v>391</v>
      </c>
      <c r="B191" s="24" t="s">
        <v>138</v>
      </c>
      <c r="C191" s="24" t="s">
        <v>174</v>
      </c>
      <c r="D191" s="24" t="s">
        <v>254</v>
      </c>
      <c r="E191" s="26">
        <v>10.8</v>
      </c>
      <c r="F191" s="26">
        <f t="shared" si="4"/>
        <v>13.5</v>
      </c>
      <c r="G191" s="26">
        <f t="shared" si="5"/>
        <v>15.12</v>
      </c>
    </row>
    <row r="192" spans="1:7" ht="15" x14ac:dyDescent="0.2">
      <c r="A192" s="24" t="s">
        <v>391</v>
      </c>
      <c r="B192" s="24" t="s">
        <v>138</v>
      </c>
      <c r="C192" s="24" t="s">
        <v>209</v>
      </c>
      <c r="D192" s="24" t="s">
        <v>254</v>
      </c>
      <c r="E192" s="26">
        <v>21.6</v>
      </c>
      <c r="F192" s="26">
        <f t="shared" si="4"/>
        <v>27</v>
      </c>
      <c r="G192" s="26">
        <f t="shared" si="5"/>
        <v>30.24</v>
      </c>
    </row>
    <row r="193" spans="1:7" ht="15" x14ac:dyDescent="0.2">
      <c r="A193" s="24" t="s">
        <v>393</v>
      </c>
      <c r="B193" s="24" t="s">
        <v>336</v>
      </c>
      <c r="C193" s="24" t="s">
        <v>166</v>
      </c>
      <c r="D193" s="24" t="s">
        <v>394</v>
      </c>
      <c r="E193" s="26">
        <v>40.700000000000003</v>
      </c>
      <c r="F193" s="26">
        <f t="shared" si="4"/>
        <v>50.875</v>
      </c>
      <c r="G193" s="26">
        <f t="shared" si="5"/>
        <v>56.98</v>
      </c>
    </row>
    <row r="194" spans="1:7" ht="15" x14ac:dyDescent="0.2">
      <c r="A194" s="24" t="s">
        <v>393</v>
      </c>
      <c r="B194" s="24" t="s">
        <v>336</v>
      </c>
      <c r="C194" s="24" t="s">
        <v>395</v>
      </c>
      <c r="D194" s="24" t="s">
        <v>394</v>
      </c>
      <c r="E194" s="26">
        <v>89.3</v>
      </c>
      <c r="F194" s="26">
        <f t="shared" si="4"/>
        <v>111.625</v>
      </c>
      <c r="G194" s="26">
        <f t="shared" si="5"/>
        <v>125.01999999999998</v>
      </c>
    </row>
    <row r="195" spans="1:7" ht="15" x14ac:dyDescent="0.2">
      <c r="A195" s="24" t="s">
        <v>396</v>
      </c>
      <c r="B195" s="24" t="s">
        <v>138</v>
      </c>
      <c r="C195" s="24" t="s">
        <v>397</v>
      </c>
      <c r="D195" s="24" t="s">
        <v>398</v>
      </c>
      <c r="E195" s="26">
        <v>40.020000000000003</v>
      </c>
      <c r="F195" s="26">
        <f t="shared" si="4"/>
        <v>50.025000000000006</v>
      </c>
      <c r="G195" s="26">
        <f t="shared" si="5"/>
        <v>56.027999999999999</v>
      </c>
    </row>
    <row r="196" spans="1:7" ht="15" x14ac:dyDescent="0.2">
      <c r="A196" s="24" t="s">
        <v>396</v>
      </c>
      <c r="B196" s="24" t="s">
        <v>138</v>
      </c>
      <c r="C196" s="24" t="s">
        <v>288</v>
      </c>
      <c r="D196" s="24" t="s">
        <v>398</v>
      </c>
      <c r="E196" s="26">
        <v>20</v>
      </c>
      <c r="F196" s="26">
        <f t="shared" si="4"/>
        <v>25</v>
      </c>
      <c r="G196" s="26">
        <f t="shared" si="5"/>
        <v>28</v>
      </c>
    </row>
    <row r="197" spans="1:7" ht="15" x14ac:dyDescent="0.2">
      <c r="A197" s="24" t="s">
        <v>396</v>
      </c>
      <c r="B197" s="24" t="s">
        <v>138</v>
      </c>
      <c r="C197" s="24" t="s">
        <v>272</v>
      </c>
      <c r="D197" s="24" t="s">
        <v>398</v>
      </c>
      <c r="E197" s="26">
        <v>35</v>
      </c>
      <c r="F197" s="26">
        <f t="shared" si="4"/>
        <v>43.75</v>
      </c>
      <c r="G197" s="26">
        <f t="shared" si="5"/>
        <v>49</v>
      </c>
    </row>
    <row r="198" spans="1:7" ht="15" x14ac:dyDescent="0.2">
      <c r="A198" s="24" t="s">
        <v>396</v>
      </c>
      <c r="B198" s="24" t="s">
        <v>138</v>
      </c>
      <c r="C198" s="24" t="s">
        <v>174</v>
      </c>
      <c r="D198" s="24" t="s">
        <v>398</v>
      </c>
      <c r="E198" s="26">
        <v>7.5</v>
      </c>
      <c r="F198" s="26">
        <f t="shared" si="4"/>
        <v>9.375</v>
      </c>
      <c r="G198" s="26">
        <f t="shared" si="5"/>
        <v>10.5</v>
      </c>
    </row>
    <row r="199" spans="1:7" ht="15" x14ac:dyDescent="0.2">
      <c r="A199" s="24" t="s">
        <v>399</v>
      </c>
      <c r="B199" s="24" t="s">
        <v>138</v>
      </c>
      <c r="C199" s="24" t="s">
        <v>197</v>
      </c>
      <c r="D199" s="24" t="s">
        <v>398</v>
      </c>
      <c r="E199" s="26">
        <v>14.15</v>
      </c>
      <c r="F199" s="26">
        <f t="shared" si="4"/>
        <v>17.6875</v>
      </c>
      <c r="G199" s="26">
        <f t="shared" si="5"/>
        <v>19.809999999999999</v>
      </c>
    </row>
    <row r="200" spans="1:7" ht="15" x14ac:dyDescent="0.2">
      <c r="A200" s="24" t="s">
        <v>399</v>
      </c>
      <c r="B200" s="24" t="s">
        <v>138</v>
      </c>
      <c r="C200" s="24" t="s">
        <v>400</v>
      </c>
      <c r="D200" s="24" t="s">
        <v>398</v>
      </c>
      <c r="E200" s="26">
        <v>120</v>
      </c>
      <c r="F200" s="26">
        <f t="shared" si="4"/>
        <v>150</v>
      </c>
      <c r="G200" s="26">
        <f t="shared" si="5"/>
        <v>168</v>
      </c>
    </row>
    <row r="201" spans="1:7" ht="15" x14ac:dyDescent="0.2">
      <c r="A201" s="24" t="s">
        <v>401</v>
      </c>
      <c r="B201" s="24" t="s">
        <v>138</v>
      </c>
      <c r="C201" s="24" t="s">
        <v>152</v>
      </c>
      <c r="D201" s="24" t="s">
        <v>195</v>
      </c>
      <c r="E201" s="26">
        <v>18.68</v>
      </c>
      <c r="F201" s="26">
        <f t="shared" si="4"/>
        <v>23.35</v>
      </c>
      <c r="G201" s="26">
        <f t="shared" si="5"/>
        <v>26.151999999999997</v>
      </c>
    </row>
    <row r="202" spans="1:7" ht="15" x14ac:dyDescent="0.2">
      <c r="A202" s="24" t="s">
        <v>401</v>
      </c>
      <c r="B202" s="24" t="s">
        <v>138</v>
      </c>
      <c r="C202" s="24" t="s">
        <v>155</v>
      </c>
      <c r="D202" s="24" t="s">
        <v>195</v>
      </c>
      <c r="E202" s="26">
        <v>35.979999999999997</v>
      </c>
      <c r="F202" s="26">
        <f t="shared" si="4"/>
        <v>44.974999999999994</v>
      </c>
      <c r="G202" s="26">
        <f t="shared" si="5"/>
        <v>50.371999999999993</v>
      </c>
    </row>
    <row r="203" spans="1:7" ht="15" x14ac:dyDescent="0.2">
      <c r="A203" s="24" t="s">
        <v>401</v>
      </c>
      <c r="B203" s="24" t="s">
        <v>138</v>
      </c>
      <c r="C203" s="24" t="s">
        <v>156</v>
      </c>
      <c r="D203" s="24" t="s">
        <v>195</v>
      </c>
      <c r="E203" s="26">
        <v>158.66</v>
      </c>
      <c r="F203" s="26">
        <f t="shared" si="4"/>
        <v>198.32499999999999</v>
      </c>
      <c r="G203" s="26">
        <f t="shared" si="5"/>
        <v>222.124</v>
      </c>
    </row>
    <row r="204" spans="1:7" ht="15" x14ac:dyDescent="0.2">
      <c r="A204" s="24" t="s">
        <v>402</v>
      </c>
      <c r="B204" s="24" t="s">
        <v>138</v>
      </c>
      <c r="C204" s="24" t="s">
        <v>197</v>
      </c>
      <c r="D204" s="24" t="s">
        <v>195</v>
      </c>
      <c r="E204" s="26">
        <v>38.69</v>
      </c>
      <c r="F204" s="26">
        <f t="shared" ref="F204:F261" si="6">E204+E204*Precio_Mayorista</f>
        <v>48.362499999999997</v>
      </c>
      <c r="G204" s="26">
        <f t="shared" ref="G204:G261" si="7">E204*(1+Precio_Minorista)</f>
        <v>54.165999999999997</v>
      </c>
    </row>
    <row r="205" spans="1:7" ht="15" x14ac:dyDescent="0.2">
      <c r="A205" s="24" t="s">
        <v>402</v>
      </c>
      <c r="B205" s="24" t="s">
        <v>138</v>
      </c>
      <c r="C205" s="24" t="s">
        <v>198</v>
      </c>
      <c r="D205" s="24" t="s">
        <v>195</v>
      </c>
      <c r="E205" s="26">
        <v>50.78</v>
      </c>
      <c r="F205" s="26">
        <f t="shared" si="6"/>
        <v>63.475000000000001</v>
      </c>
      <c r="G205" s="26">
        <f t="shared" si="7"/>
        <v>71.091999999999999</v>
      </c>
    </row>
    <row r="206" spans="1:7" ht="15" x14ac:dyDescent="0.2">
      <c r="A206" s="24" t="s">
        <v>403</v>
      </c>
      <c r="B206" s="24" t="s">
        <v>138</v>
      </c>
      <c r="C206" s="24" t="s">
        <v>404</v>
      </c>
      <c r="D206" s="24" t="s">
        <v>195</v>
      </c>
      <c r="E206" s="26">
        <v>31.1</v>
      </c>
      <c r="F206" s="26">
        <f t="shared" si="6"/>
        <v>38.875</v>
      </c>
      <c r="G206" s="26">
        <f t="shared" si="7"/>
        <v>43.54</v>
      </c>
    </row>
    <row r="207" spans="1:7" ht="15" x14ac:dyDescent="0.2">
      <c r="A207" s="24" t="s">
        <v>403</v>
      </c>
      <c r="B207" s="24" t="s">
        <v>138</v>
      </c>
      <c r="C207" s="24" t="s">
        <v>405</v>
      </c>
      <c r="D207" s="24" t="s">
        <v>195</v>
      </c>
      <c r="E207" s="26">
        <v>69.22</v>
      </c>
      <c r="F207" s="26">
        <f t="shared" si="6"/>
        <v>86.525000000000006</v>
      </c>
      <c r="G207" s="26">
        <f t="shared" si="7"/>
        <v>96.907999999999987</v>
      </c>
    </row>
    <row r="208" spans="1:7" ht="15" x14ac:dyDescent="0.2">
      <c r="A208" s="24" t="s">
        <v>406</v>
      </c>
      <c r="B208" s="24" t="s">
        <v>138</v>
      </c>
      <c r="C208" s="24" t="s">
        <v>407</v>
      </c>
      <c r="D208" s="24" t="s">
        <v>195</v>
      </c>
      <c r="E208" s="26">
        <v>40.93</v>
      </c>
      <c r="F208" s="26">
        <f t="shared" si="6"/>
        <v>51.162500000000001</v>
      </c>
      <c r="G208" s="26">
        <f t="shared" si="7"/>
        <v>57.301999999999992</v>
      </c>
    </row>
    <row r="209" spans="1:7" ht="15" x14ac:dyDescent="0.2">
      <c r="A209" s="24" t="s">
        <v>408</v>
      </c>
      <c r="B209" s="24" t="s">
        <v>138</v>
      </c>
      <c r="C209" s="24" t="s">
        <v>409</v>
      </c>
      <c r="D209" s="24" t="s">
        <v>195</v>
      </c>
      <c r="E209" s="26">
        <v>67.94</v>
      </c>
      <c r="F209" s="26">
        <f t="shared" si="6"/>
        <v>84.924999999999997</v>
      </c>
      <c r="G209" s="26">
        <f t="shared" si="7"/>
        <v>95.115999999999985</v>
      </c>
    </row>
    <row r="210" spans="1:7" ht="15" x14ac:dyDescent="0.2">
      <c r="A210" s="24" t="s">
        <v>410</v>
      </c>
      <c r="B210" s="24" t="s">
        <v>138</v>
      </c>
      <c r="C210" s="24" t="s">
        <v>181</v>
      </c>
      <c r="D210" s="24" t="s">
        <v>411</v>
      </c>
      <c r="E210" s="26">
        <v>32.04</v>
      </c>
      <c r="F210" s="26">
        <f t="shared" si="6"/>
        <v>40.049999999999997</v>
      </c>
      <c r="G210" s="26">
        <f t="shared" si="7"/>
        <v>44.855999999999995</v>
      </c>
    </row>
    <row r="211" spans="1:7" ht="15" x14ac:dyDescent="0.2">
      <c r="A211" s="24" t="s">
        <v>410</v>
      </c>
      <c r="B211" s="24" t="s">
        <v>138</v>
      </c>
      <c r="C211" s="24" t="s">
        <v>412</v>
      </c>
      <c r="D211" s="24" t="s">
        <v>411</v>
      </c>
      <c r="E211" s="26">
        <v>4938.41</v>
      </c>
      <c r="F211" s="26">
        <f t="shared" si="6"/>
        <v>6173.0124999999998</v>
      </c>
      <c r="G211" s="26">
        <f t="shared" si="7"/>
        <v>6913.7739999999994</v>
      </c>
    </row>
    <row r="212" spans="1:7" ht="15" x14ac:dyDescent="0.2">
      <c r="A212" s="24" t="s">
        <v>410</v>
      </c>
      <c r="B212" s="24" t="s">
        <v>138</v>
      </c>
      <c r="C212" s="24" t="s">
        <v>174</v>
      </c>
      <c r="D212" s="24" t="s">
        <v>411</v>
      </c>
      <c r="E212" s="26">
        <v>12.39</v>
      </c>
      <c r="F212" s="26">
        <f t="shared" si="6"/>
        <v>15.487500000000001</v>
      </c>
      <c r="G212" s="26">
        <f t="shared" si="7"/>
        <v>17.346</v>
      </c>
    </row>
    <row r="213" spans="1:7" ht="15" x14ac:dyDescent="0.2">
      <c r="A213" s="24" t="s">
        <v>410</v>
      </c>
      <c r="B213" s="24" t="s">
        <v>138</v>
      </c>
      <c r="C213" s="24" t="s">
        <v>413</v>
      </c>
      <c r="D213" s="24" t="s">
        <v>411</v>
      </c>
      <c r="E213" s="26">
        <v>754.65</v>
      </c>
      <c r="F213" s="26">
        <f t="shared" si="6"/>
        <v>943.3125</v>
      </c>
      <c r="G213" s="26">
        <f t="shared" si="7"/>
        <v>1056.51</v>
      </c>
    </row>
    <row r="214" spans="1:7" ht="15" x14ac:dyDescent="0.2">
      <c r="A214" s="24" t="s">
        <v>410</v>
      </c>
      <c r="B214" s="24" t="s">
        <v>138</v>
      </c>
      <c r="C214" s="24" t="s">
        <v>197</v>
      </c>
      <c r="D214" s="24" t="s">
        <v>411</v>
      </c>
      <c r="E214" s="26">
        <v>23.54</v>
      </c>
      <c r="F214" s="26">
        <f t="shared" si="6"/>
        <v>29.424999999999997</v>
      </c>
      <c r="G214" s="26">
        <f t="shared" si="7"/>
        <v>32.955999999999996</v>
      </c>
    </row>
    <row r="215" spans="1:7" ht="15" x14ac:dyDescent="0.2">
      <c r="A215" s="24" t="s">
        <v>414</v>
      </c>
      <c r="B215" s="24" t="s">
        <v>415</v>
      </c>
      <c r="C215" s="24" t="s">
        <v>416</v>
      </c>
      <c r="D215" s="24" t="s">
        <v>411</v>
      </c>
      <c r="E215" s="26">
        <v>429.87</v>
      </c>
      <c r="F215" s="26">
        <f t="shared" si="6"/>
        <v>537.33749999999998</v>
      </c>
      <c r="G215" s="26">
        <f t="shared" si="7"/>
        <v>601.81799999999998</v>
      </c>
    </row>
    <row r="216" spans="1:7" ht="15" x14ac:dyDescent="0.2">
      <c r="A216" s="24" t="s">
        <v>417</v>
      </c>
      <c r="B216" s="24" t="s">
        <v>138</v>
      </c>
      <c r="C216" s="24" t="s">
        <v>371</v>
      </c>
      <c r="D216" s="24" t="s">
        <v>418</v>
      </c>
      <c r="E216" s="26">
        <v>49.44</v>
      </c>
      <c r="F216" s="26">
        <f t="shared" si="6"/>
        <v>61.8</v>
      </c>
      <c r="G216" s="26">
        <f t="shared" si="7"/>
        <v>69.215999999999994</v>
      </c>
    </row>
    <row r="217" spans="1:7" ht="15" x14ac:dyDescent="0.2">
      <c r="A217" s="24" t="s">
        <v>419</v>
      </c>
      <c r="B217" s="24" t="s">
        <v>138</v>
      </c>
      <c r="C217" s="24" t="s">
        <v>177</v>
      </c>
      <c r="D217" s="24" t="s">
        <v>418</v>
      </c>
      <c r="E217" s="26">
        <v>7.9</v>
      </c>
      <c r="F217" s="26">
        <f t="shared" si="6"/>
        <v>9.875</v>
      </c>
      <c r="G217" s="26">
        <f t="shared" si="7"/>
        <v>11.06</v>
      </c>
    </row>
    <row r="218" spans="1:7" ht="15" x14ac:dyDescent="0.2">
      <c r="A218" s="24" t="s">
        <v>419</v>
      </c>
      <c r="B218" s="24" t="s">
        <v>138</v>
      </c>
      <c r="C218" s="24" t="s">
        <v>179</v>
      </c>
      <c r="D218" s="24" t="s">
        <v>418</v>
      </c>
      <c r="E218" s="26">
        <v>27.6</v>
      </c>
      <c r="F218" s="26">
        <f t="shared" si="6"/>
        <v>34.5</v>
      </c>
      <c r="G218" s="26">
        <f t="shared" si="7"/>
        <v>38.64</v>
      </c>
    </row>
    <row r="219" spans="1:7" ht="15" x14ac:dyDescent="0.2">
      <c r="A219" s="24" t="s">
        <v>420</v>
      </c>
      <c r="B219" s="24" t="s">
        <v>138</v>
      </c>
      <c r="C219" s="24" t="s">
        <v>244</v>
      </c>
      <c r="D219" s="24" t="s">
        <v>418</v>
      </c>
      <c r="E219" s="26">
        <v>12.5</v>
      </c>
      <c r="F219" s="26">
        <f t="shared" si="6"/>
        <v>15.625</v>
      </c>
      <c r="G219" s="26">
        <f t="shared" si="7"/>
        <v>17.5</v>
      </c>
    </row>
    <row r="220" spans="1:7" ht="15" x14ac:dyDescent="0.2">
      <c r="A220" s="24" t="s">
        <v>420</v>
      </c>
      <c r="B220" s="24" t="s">
        <v>138</v>
      </c>
      <c r="C220" s="24" t="s">
        <v>190</v>
      </c>
      <c r="D220" s="24" t="s">
        <v>418</v>
      </c>
      <c r="E220" s="26">
        <v>53.46</v>
      </c>
      <c r="F220" s="26">
        <f t="shared" si="6"/>
        <v>66.825000000000003</v>
      </c>
      <c r="G220" s="26">
        <f t="shared" si="7"/>
        <v>74.843999999999994</v>
      </c>
    </row>
    <row r="221" spans="1:7" ht="15" x14ac:dyDescent="0.2">
      <c r="A221" s="24" t="s">
        <v>421</v>
      </c>
      <c r="B221" s="24" t="s">
        <v>138</v>
      </c>
      <c r="C221" s="24" t="s">
        <v>422</v>
      </c>
      <c r="D221" s="24" t="s">
        <v>418</v>
      </c>
      <c r="E221" s="26">
        <v>19.899999999999999</v>
      </c>
      <c r="F221" s="26">
        <f t="shared" si="6"/>
        <v>24.875</v>
      </c>
      <c r="G221" s="26">
        <f t="shared" si="7"/>
        <v>27.859999999999996</v>
      </c>
    </row>
    <row r="222" spans="1:7" ht="15" x14ac:dyDescent="0.2">
      <c r="A222" s="24" t="s">
        <v>421</v>
      </c>
      <c r="B222" s="24" t="s">
        <v>138</v>
      </c>
      <c r="C222" s="24" t="s">
        <v>423</v>
      </c>
      <c r="D222" s="24" t="s">
        <v>418</v>
      </c>
      <c r="E222" s="26">
        <v>65.92</v>
      </c>
      <c r="F222" s="26">
        <f t="shared" si="6"/>
        <v>82.4</v>
      </c>
      <c r="G222" s="26">
        <f t="shared" si="7"/>
        <v>92.287999999999997</v>
      </c>
    </row>
    <row r="223" spans="1:7" ht="15" x14ac:dyDescent="0.2">
      <c r="A223" s="24" t="s">
        <v>424</v>
      </c>
      <c r="B223" s="24" t="s">
        <v>142</v>
      </c>
      <c r="C223" s="24" t="s">
        <v>338</v>
      </c>
      <c r="D223" s="24" t="s">
        <v>418</v>
      </c>
      <c r="E223" s="26">
        <v>18.440000000000001</v>
      </c>
      <c r="F223" s="26">
        <f t="shared" si="6"/>
        <v>23.05</v>
      </c>
      <c r="G223" s="26">
        <f t="shared" si="7"/>
        <v>25.815999999999999</v>
      </c>
    </row>
    <row r="224" spans="1:7" ht="15" x14ac:dyDescent="0.2">
      <c r="A224" s="24" t="s">
        <v>424</v>
      </c>
      <c r="B224" s="24" t="s">
        <v>142</v>
      </c>
      <c r="C224" s="24" t="s">
        <v>395</v>
      </c>
      <c r="D224" s="24" t="s">
        <v>418</v>
      </c>
      <c r="E224" s="26">
        <v>83.53</v>
      </c>
      <c r="F224" s="26">
        <f t="shared" si="6"/>
        <v>104.41249999999999</v>
      </c>
      <c r="G224" s="26">
        <f t="shared" si="7"/>
        <v>116.94199999999999</v>
      </c>
    </row>
    <row r="225" spans="1:7" ht="15" x14ac:dyDescent="0.2">
      <c r="A225" s="24" t="s">
        <v>425</v>
      </c>
      <c r="B225" s="24" t="s">
        <v>426</v>
      </c>
      <c r="C225" s="24" t="s">
        <v>338</v>
      </c>
      <c r="D225" s="24" t="s">
        <v>418</v>
      </c>
      <c r="E225" s="26">
        <v>20.6</v>
      </c>
      <c r="F225" s="26">
        <f t="shared" si="6"/>
        <v>25.75</v>
      </c>
      <c r="G225" s="26">
        <f t="shared" si="7"/>
        <v>28.84</v>
      </c>
    </row>
    <row r="226" spans="1:7" ht="15" x14ac:dyDescent="0.2">
      <c r="A226" s="24" t="s">
        <v>427</v>
      </c>
      <c r="B226" s="24" t="s">
        <v>138</v>
      </c>
      <c r="C226" s="24" t="s">
        <v>428</v>
      </c>
      <c r="D226" s="24" t="s">
        <v>418</v>
      </c>
      <c r="E226" s="26">
        <v>59.23</v>
      </c>
      <c r="F226" s="26">
        <f t="shared" si="6"/>
        <v>74.037499999999994</v>
      </c>
      <c r="G226" s="26">
        <f t="shared" si="7"/>
        <v>82.921999999999997</v>
      </c>
    </row>
    <row r="227" spans="1:7" ht="15" x14ac:dyDescent="0.2">
      <c r="A227" s="24" t="s">
        <v>429</v>
      </c>
      <c r="B227" s="24" t="s">
        <v>138</v>
      </c>
      <c r="C227" s="24" t="s">
        <v>430</v>
      </c>
      <c r="D227" s="24" t="s">
        <v>431</v>
      </c>
      <c r="E227" s="26">
        <v>32.89</v>
      </c>
      <c r="F227" s="26">
        <f t="shared" si="6"/>
        <v>41.112499999999997</v>
      </c>
      <c r="G227" s="26">
        <f t="shared" si="7"/>
        <v>46.045999999999999</v>
      </c>
    </row>
    <row r="228" spans="1:7" ht="15" x14ac:dyDescent="0.2">
      <c r="A228" s="24" t="s">
        <v>432</v>
      </c>
      <c r="B228" s="24" t="s">
        <v>433</v>
      </c>
      <c r="C228" s="24" t="s">
        <v>434</v>
      </c>
      <c r="D228" s="24" t="s">
        <v>435</v>
      </c>
      <c r="E228" s="26">
        <v>7.39</v>
      </c>
      <c r="F228" s="26">
        <f t="shared" si="6"/>
        <v>9.2374999999999989</v>
      </c>
      <c r="G228" s="26">
        <f t="shared" si="7"/>
        <v>10.345999999999998</v>
      </c>
    </row>
    <row r="229" spans="1:7" ht="15" x14ac:dyDescent="0.2">
      <c r="A229" s="24" t="s">
        <v>432</v>
      </c>
      <c r="B229" s="24" t="s">
        <v>433</v>
      </c>
      <c r="C229" s="24" t="s">
        <v>340</v>
      </c>
      <c r="D229" s="24" t="s">
        <v>435</v>
      </c>
      <c r="E229" s="26">
        <v>37.950000000000003</v>
      </c>
      <c r="F229" s="26">
        <f t="shared" si="6"/>
        <v>47.4375</v>
      </c>
      <c r="G229" s="26">
        <f t="shared" si="7"/>
        <v>53.13</v>
      </c>
    </row>
    <row r="230" spans="1:7" ht="15" x14ac:dyDescent="0.2">
      <c r="A230" s="24" t="s">
        <v>436</v>
      </c>
      <c r="B230" s="24" t="s">
        <v>437</v>
      </c>
      <c r="C230" s="24" t="s">
        <v>166</v>
      </c>
      <c r="D230" s="24" t="s">
        <v>438</v>
      </c>
      <c r="E230" s="26">
        <v>71.58</v>
      </c>
      <c r="F230" s="26">
        <f t="shared" si="6"/>
        <v>89.474999999999994</v>
      </c>
      <c r="G230" s="26">
        <f t="shared" si="7"/>
        <v>100.21199999999999</v>
      </c>
    </row>
    <row r="231" spans="1:7" ht="15" x14ac:dyDescent="0.2">
      <c r="A231" s="24" t="s">
        <v>436</v>
      </c>
      <c r="B231" s="24" t="s">
        <v>437</v>
      </c>
      <c r="C231" s="24" t="s">
        <v>395</v>
      </c>
      <c r="D231" s="24" t="s">
        <v>438</v>
      </c>
      <c r="E231" s="26">
        <v>166.78</v>
      </c>
      <c r="F231" s="26">
        <f t="shared" si="6"/>
        <v>208.47499999999999</v>
      </c>
      <c r="G231" s="26">
        <f t="shared" si="7"/>
        <v>233.49199999999999</v>
      </c>
    </row>
    <row r="232" spans="1:7" ht="15" x14ac:dyDescent="0.2">
      <c r="A232" s="24" t="s">
        <v>439</v>
      </c>
      <c r="B232" s="24" t="s">
        <v>138</v>
      </c>
      <c r="C232" s="24" t="s">
        <v>440</v>
      </c>
      <c r="D232" s="24" t="s">
        <v>398</v>
      </c>
      <c r="E232" s="26">
        <v>19.829999999999998</v>
      </c>
      <c r="F232" s="26">
        <f t="shared" si="6"/>
        <v>24.787499999999998</v>
      </c>
      <c r="G232" s="26">
        <f t="shared" si="7"/>
        <v>27.761999999999997</v>
      </c>
    </row>
    <row r="233" spans="1:7" ht="15" x14ac:dyDescent="0.2">
      <c r="A233" s="24" t="s">
        <v>441</v>
      </c>
      <c r="B233" s="24" t="s">
        <v>138</v>
      </c>
      <c r="C233" s="24" t="s">
        <v>442</v>
      </c>
      <c r="D233" s="24" t="s">
        <v>398</v>
      </c>
      <c r="E233" s="26">
        <v>21.52</v>
      </c>
      <c r="F233" s="26">
        <f t="shared" si="6"/>
        <v>26.9</v>
      </c>
      <c r="G233" s="26">
        <f t="shared" si="7"/>
        <v>30.127999999999997</v>
      </c>
    </row>
    <row r="234" spans="1:7" ht="15" x14ac:dyDescent="0.2">
      <c r="A234" s="24" t="s">
        <v>443</v>
      </c>
      <c r="B234" s="24" t="s">
        <v>138</v>
      </c>
      <c r="C234" s="24" t="s">
        <v>197</v>
      </c>
      <c r="D234" s="24" t="s">
        <v>398</v>
      </c>
      <c r="E234" s="26">
        <v>29.52</v>
      </c>
      <c r="F234" s="26">
        <f t="shared" si="6"/>
        <v>36.9</v>
      </c>
      <c r="G234" s="26">
        <f t="shared" si="7"/>
        <v>41.327999999999996</v>
      </c>
    </row>
    <row r="235" spans="1:7" ht="15" x14ac:dyDescent="0.2">
      <c r="A235" s="24" t="s">
        <v>443</v>
      </c>
      <c r="B235" s="24" t="s">
        <v>138</v>
      </c>
      <c r="C235" s="24" t="s">
        <v>198</v>
      </c>
      <c r="D235" s="24" t="s">
        <v>398</v>
      </c>
      <c r="E235" s="26">
        <v>56.78</v>
      </c>
      <c r="F235" s="26">
        <f t="shared" si="6"/>
        <v>70.974999999999994</v>
      </c>
      <c r="G235" s="26">
        <f t="shared" si="7"/>
        <v>79.49199999999999</v>
      </c>
    </row>
    <row r="236" spans="1:7" ht="15" x14ac:dyDescent="0.2">
      <c r="A236" s="24" t="s">
        <v>443</v>
      </c>
      <c r="B236" s="24" t="s">
        <v>138</v>
      </c>
      <c r="C236" s="24" t="s">
        <v>284</v>
      </c>
      <c r="D236" s="24" t="s">
        <v>398</v>
      </c>
      <c r="E236" s="26">
        <v>140.81</v>
      </c>
      <c r="F236" s="26">
        <f t="shared" si="6"/>
        <v>176.01249999999999</v>
      </c>
      <c r="G236" s="26">
        <f t="shared" si="7"/>
        <v>197.13399999999999</v>
      </c>
    </row>
    <row r="237" spans="1:7" ht="15" x14ac:dyDescent="0.2">
      <c r="A237" s="24" t="s">
        <v>444</v>
      </c>
      <c r="B237" s="24" t="s">
        <v>138</v>
      </c>
      <c r="C237" s="24" t="s">
        <v>397</v>
      </c>
      <c r="D237" s="24" t="s">
        <v>398</v>
      </c>
      <c r="E237" s="26">
        <v>69.27</v>
      </c>
      <c r="F237" s="26">
        <f t="shared" si="6"/>
        <v>86.587499999999991</v>
      </c>
      <c r="G237" s="26">
        <f t="shared" si="7"/>
        <v>96.977999999999994</v>
      </c>
    </row>
    <row r="238" spans="1:7" ht="15" x14ac:dyDescent="0.2">
      <c r="A238" s="24" t="s">
        <v>445</v>
      </c>
      <c r="B238" s="24" t="s">
        <v>138</v>
      </c>
      <c r="C238" s="24" t="s">
        <v>179</v>
      </c>
      <c r="D238" s="24" t="s">
        <v>446</v>
      </c>
      <c r="E238" s="26">
        <v>26.79</v>
      </c>
      <c r="F238" s="26">
        <f t="shared" si="6"/>
        <v>33.487499999999997</v>
      </c>
      <c r="G238" s="26">
        <f t="shared" si="7"/>
        <v>37.505999999999993</v>
      </c>
    </row>
    <row r="239" spans="1:7" ht="15" x14ac:dyDescent="0.2">
      <c r="A239" s="24" t="s">
        <v>447</v>
      </c>
      <c r="B239" s="24" t="s">
        <v>138</v>
      </c>
      <c r="C239" s="24" t="s">
        <v>448</v>
      </c>
      <c r="D239" s="24" t="s">
        <v>449</v>
      </c>
      <c r="E239" s="26">
        <v>43.97</v>
      </c>
      <c r="F239" s="26">
        <f t="shared" si="6"/>
        <v>54.962499999999999</v>
      </c>
      <c r="G239" s="26">
        <f t="shared" si="7"/>
        <v>61.557999999999993</v>
      </c>
    </row>
    <row r="240" spans="1:7" ht="15" x14ac:dyDescent="0.2">
      <c r="A240" s="24" t="s">
        <v>450</v>
      </c>
      <c r="B240" s="24" t="s">
        <v>165</v>
      </c>
      <c r="C240" s="24" t="s">
        <v>166</v>
      </c>
      <c r="D240" s="24" t="s">
        <v>175</v>
      </c>
      <c r="E240" s="26">
        <v>48.39</v>
      </c>
      <c r="F240" s="26">
        <f t="shared" si="6"/>
        <v>60.487499999999997</v>
      </c>
      <c r="G240" s="26">
        <f t="shared" si="7"/>
        <v>67.745999999999995</v>
      </c>
    </row>
    <row r="241" spans="1:7" ht="15" x14ac:dyDescent="0.2">
      <c r="A241" s="24" t="s">
        <v>451</v>
      </c>
      <c r="B241" s="24" t="s">
        <v>138</v>
      </c>
      <c r="C241" s="24" t="s">
        <v>209</v>
      </c>
      <c r="D241" s="24" t="s">
        <v>411</v>
      </c>
      <c r="E241" s="26">
        <v>37.090000000000003</v>
      </c>
      <c r="F241" s="26">
        <f t="shared" si="6"/>
        <v>46.362500000000004</v>
      </c>
      <c r="G241" s="26">
        <f t="shared" si="7"/>
        <v>51.926000000000002</v>
      </c>
    </row>
    <row r="242" spans="1:7" ht="15" x14ac:dyDescent="0.2">
      <c r="A242" s="24" t="s">
        <v>452</v>
      </c>
      <c r="B242" s="24" t="s">
        <v>138</v>
      </c>
      <c r="C242" s="24" t="s">
        <v>152</v>
      </c>
      <c r="D242" s="24" t="s">
        <v>411</v>
      </c>
      <c r="E242" s="26">
        <v>18.670000000000002</v>
      </c>
      <c r="F242" s="26">
        <f t="shared" si="6"/>
        <v>23.337500000000002</v>
      </c>
      <c r="G242" s="26">
        <f t="shared" si="7"/>
        <v>26.138000000000002</v>
      </c>
    </row>
    <row r="243" spans="1:7" ht="15" x14ac:dyDescent="0.2">
      <c r="A243" s="24" t="s">
        <v>452</v>
      </c>
      <c r="B243" s="24" t="s">
        <v>138</v>
      </c>
      <c r="C243" s="24" t="s">
        <v>155</v>
      </c>
      <c r="D243" s="24" t="s">
        <v>411</v>
      </c>
      <c r="E243" s="26">
        <v>37.090000000000003</v>
      </c>
      <c r="F243" s="26">
        <f t="shared" si="6"/>
        <v>46.362500000000004</v>
      </c>
      <c r="G243" s="26">
        <f t="shared" si="7"/>
        <v>51.926000000000002</v>
      </c>
    </row>
    <row r="244" spans="1:7" ht="15" x14ac:dyDescent="0.2">
      <c r="A244" s="24" t="s">
        <v>453</v>
      </c>
      <c r="B244" s="24" t="s">
        <v>138</v>
      </c>
      <c r="C244" s="24" t="s">
        <v>404</v>
      </c>
      <c r="D244" s="24" t="s">
        <v>411</v>
      </c>
      <c r="E244" s="26">
        <v>38.29</v>
      </c>
      <c r="F244" s="26">
        <f t="shared" si="6"/>
        <v>47.862499999999997</v>
      </c>
      <c r="G244" s="26">
        <f t="shared" si="7"/>
        <v>53.605999999999995</v>
      </c>
    </row>
    <row r="245" spans="1:7" ht="15" x14ac:dyDescent="0.2">
      <c r="A245" s="24" t="s">
        <v>453</v>
      </c>
      <c r="B245" s="24" t="s">
        <v>138</v>
      </c>
      <c r="C245" s="24" t="s">
        <v>405</v>
      </c>
      <c r="D245" s="24" t="s">
        <v>411</v>
      </c>
      <c r="E245" s="26">
        <v>75.47</v>
      </c>
      <c r="F245" s="26">
        <f t="shared" si="6"/>
        <v>94.337500000000006</v>
      </c>
      <c r="G245" s="26">
        <f t="shared" si="7"/>
        <v>105.65799999999999</v>
      </c>
    </row>
    <row r="246" spans="1:7" ht="15" x14ac:dyDescent="0.2">
      <c r="A246" s="24" t="s">
        <v>454</v>
      </c>
      <c r="B246" s="24" t="s">
        <v>219</v>
      </c>
      <c r="C246" s="24" t="s">
        <v>338</v>
      </c>
      <c r="D246" s="24" t="s">
        <v>411</v>
      </c>
      <c r="E246" s="26">
        <v>16.84</v>
      </c>
      <c r="F246" s="26">
        <f t="shared" si="6"/>
        <v>21.05</v>
      </c>
      <c r="G246" s="26">
        <f t="shared" si="7"/>
        <v>23.575999999999997</v>
      </c>
    </row>
    <row r="247" spans="1:7" ht="15" x14ac:dyDescent="0.2">
      <c r="A247" s="24" t="s">
        <v>455</v>
      </c>
      <c r="B247" s="24" t="s">
        <v>138</v>
      </c>
      <c r="C247" s="24" t="s">
        <v>456</v>
      </c>
      <c r="D247" s="24" t="s">
        <v>411</v>
      </c>
      <c r="E247" s="26">
        <v>38.15</v>
      </c>
      <c r="F247" s="26">
        <f t="shared" si="6"/>
        <v>47.6875</v>
      </c>
      <c r="G247" s="26">
        <f t="shared" si="7"/>
        <v>53.41</v>
      </c>
    </row>
    <row r="248" spans="1:7" ht="15" x14ac:dyDescent="0.2">
      <c r="A248" s="24" t="s">
        <v>457</v>
      </c>
      <c r="B248" s="24" t="s">
        <v>138</v>
      </c>
      <c r="C248" s="24" t="s">
        <v>177</v>
      </c>
      <c r="D248" s="24" t="s">
        <v>303</v>
      </c>
      <c r="E248" s="26">
        <v>8.2799999999999994</v>
      </c>
      <c r="F248" s="26">
        <f t="shared" si="6"/>
        <v>10.35</v>
      </c>
      <c r="G248" s="26">
        <f t="shared" si="7"/>
        <v>11.591999999999999</v>
      </c>
    </row>
    <row r="249" spans="1:7" ht="15" x14ac:dyDescent="0.2">
      <c r="A249" s="24" t="s">
        <v>457</v>
      </c>
      <c r="B249" s="24" t="s">
        <v>138</v>
      </c>
      <c r="C249" s="24" t="s">
        <v>458</v>
      </c>
      <c r="D249" s="24" t="s">
        <v>303</v>
      </c>
      <c r="E249" s="26">
        <v>11.72</v>
      </c>
      <c r="F249" s="26">
        <f t="shared" si="6"/>
        <v>14.65</v>
      </c>
      <c r="G249" s="26">
        <f t="shared" si="7"/>
        <v>16.408000000000001</v>
      </c>
    </row>
    <row r="250" spans="1:7" ht="15" x14ac:dyDescent="0.2">
      <c r="A250" s="24" t="s">
        <v>459</v>
      </c>
      <c r="B250" s="24" t="s">
        <v>138</v>
      </c>
      <c r="C250" s="24" t="s">
        <v>244</v>
      </c>
      <c r="D250" s="24" t="s">
        <v>303</v>
      </c>
      <c r="E250" s="26">
        <v>17.809999999999999</v>
      </c>
      <c r="F250" s="26">
        <f t="shared" si="6"/>
        <v>22.262499999999999</v>
      </c>
      <c r="G250" s="26">
        <f t="shared" si="7"/>
        <v>24.933999999999997</v>
      </c>
    </row>
    <row r="251" spans="1:7" ht="15" x14ac:dyDescent="0.2">
      <c r="A251" s="24" t="s">
        <v>460</v>
      </c>
      <c r="B251" s="24" t="s">
        <v>138</v>
      </c>
      <c r="C251" s="24" t="s">
        <v>193</v>
      </c>
      <c r="D251" s="24" t="s">
        <v>303</v>
      </c>
      <c r="E251" s="26">
        <v>22.55</v>
      </c>
      <c r="F251" s="26">
        <f t="shared" si="6"/>
        <v>28.1875</v>
      </c>
      <c r="G251" s="26">
        <f t="shared" si="7"/>
        <v>31.57</v>
      </c>
    </row>
    <row r="252" spans="1:7" ht="15" x14ac:dyDescent="0.2">
      <c r="A252" s="24" t="s">
        <v>461</v>
      </c>
      <c r="B252" s="24" t="s">
        <v>138</v>
      </c>
      <c r="C252" s="24" t="s">
        <v>193</v>
      </c>
      <c r="D252" s="24" t="s">
        <v>153</v>
      </c>
      <c r="E252" s="26">
        <v>30.99</v>
      </c>
      <c r="F252" s="26">
        <f t="shared" si="6"/>
        <v>38.737499999999997</v>
      </c>
      <c r="G252" s="26">
        <f t="shared" si="7"/>
        <v>43.385999999999996</v>
      </c>
    </row>
    <row r="253" spans="1:7" ht="15" x14ac:dyDescent="0.2">
      <c r="A253" s="24" t="s">
        <v>461</v>
      </c>
      <c r="B253" s="24" t="s">
        <v>138</v>
      </c>
      <c r="C253" s="24" t="s">
        <v>462</v>
      </c>
      <c r="D253" s="24" t="s">
        <v>153</v>
      </c>
      <c r="E253" s="26">
        <v>34.9</v>
      </c>
      <c r="F253" s="26">
        <f t="shared" si="6"/>
        <v>43.625</v>
      </c>
      <c r="G253" s="26">
        <f t="shared" si="7"/>
        <v>48.859999999999992</v>
      </c>
    </row>
    <row r="254" spans="1:7" ht="15" x14ac:dyDescent="0.2">
      <c r="A254" s="24" t="s">
        <v>463</v>
      </c>
      <c r="B254" s="24" t="s">
        <v>138</v>
      </c>
      <c r="C254" s="24" t="s">
        <v>400</v>
      </c>
      <c r="D254" s="24" t="s">
        <v>464</v>
      </c>
      <c r="E254" s="26">
        <v>119.23</v>
      </c>
      <c r="F254" s="26">
        <f t="shared" si="6"/>
        <v>149.03749999999999</v>
      </c>
      <c r="G254" s="26">
        <f t="shared" si="7"/>
        <v>166.922</v>
      </c>
    </row>
    <row r="255" spans="1:7" ht="15" x14ac:dyDescent="0.2">
      <c r="A255" s="24" t="s">
        <v>463</v>
      </c>
      <c r="B255" s="24" t="s">
        <v>138</v>
      </c>
      <c r="C255" s="24" t="s">
        <v>222</v>
      </c>
      <c r="D255" s="24" t="s">
        <v>464</v>
      </c>
      <c r="E255" s="26">
        <v>41.76</v>
      </c>
      <c r="F255" s="26">
        <f t="shared" si="6"/>
        <v>52.199999999999996</v>
      </c>
      <c r="G255" s="26">
        <f t="shared" si="7"/>
        <v>58.463999999999992</v>
      </c>
    </row>
    <row r="256" spans="1:7" ht="15" x14ac:dyDescent="0.2">
      <c r="A256" s="24" t="s">
        <v>463</v>
      </c>
      <c r="B256" s="24" t="s">
        <v>138</v>
      </c>
      <c r="C256" s="24" t="s">
        <v>465</v>
      </c>
      <c r="D256" s="24" t="s">
        <v>464</v>
      </c>
      <c r="E256" s="26">
        <v>80.180000000000007</v>
      </c>
      <c r="F256" s="26">
        <f t="shared" si="6"/>
        <v>100.22500000000001</v>
      </c>
      <c r="G256" s="26">
        <f t="shared" si="7"/>
        <v>112.252</v>
      </c>
    </row>
    <row r="257" spans="1:7" ht="15" x14ac:dyDescent="0.2">
      <c r="A257" s="24" t="s">
        <v>466</v>
      </c>
      <c r="B257" s="24" t="s">
        <v>138</v>
      </c>
      <c r="C257" s="24" t="s">
        <v>177</v>
      </c>
      <c r="D257" s="24" t="s">
        <v>467</v>
      </c>
      <c r="E257" s="26">
        <v>14.6</v>
      </c>
      <c r="F257" s="26">
        <f t="shared" si="6"/>
        <v>18.25</v>
      </c>
      <c r="G257" s="26">
        <f t="shared" si="7"/>
        <v>20.439999999999998</v>
      </c>
    </row>
    <row r="258" spans="1:7" ht="15" x14ac:dyDescent="0.2">
      <c r="A258" s="24" t="s">
        <v>466</v>
      </c>
      <c r="B258" s="24" t="s">
        <v>138</v>
      </c>
      <c r="C258" s="24" t="s">
        <v>179</v>
      </c>
      <c r="D258" s="24" t="s">
        <v>467</v>
      </c>
      <c r="E258" s="26">
        <v>26.88</v>
      </c>
      <c r="F258" s="26">
        <f t="shared" si="6"/>
        <v>33.6</v>
      </c>
      <c r="G258" s="26">
        <f t="shared" si="7"/>
        <v>37.631999999999998</v>
      </c>
    </row>
    <row r="259" spans="1:7" ht="15" x14ac:dyDescent="0.2">
      <c r="A259" s="24" t="s">
        <v>468</v>
      </c>
      <c r="B259" s="24" t="s">
        <v>138</v>
      </c>
      <c r="C259" s="24" t="s">
        <v>190</v>
      </c>
      <c r="D259" s="24" t="s">
        <v>467</v>
      </c>
      <c r="E259" s="26">
        <v>41.75</v>
      </c>
      <c r="F259" s="26">
        <f t="shared" si="6"/>
        <v>52.1875</v>
      </c>
      <c r="G259" s="26">
        <f t="shared" si="7"/>
        <v>58.449999999999996</v>
      </c>
    </row>
    <row r="260" spans="1:7" ht="15" x14ac:dyDescent="0.2">
      <c r="A260" s="24" t="s">
        <v>468</v>
      </c>
      <c r="B260" s="24" t="s">
        <v>138</v>
      </c>
      <c r="C260" s="24" t="s">
        <v>469</v>
      </c>
      <c r="D260" s="24" t="s">
        <v>467</v>
      </c>
      <c r="E260" s="26">
        <v>95.76</v>
      </c>
      <c r="F260" s="26">
        <f t="shared" si="6"/>
        <v>119.7</v>
      </c>
      <c r="G260" s="26">
        <f t="shared" si="7"/>
        <v>134.06399999999999</v>
      </c>
    </row>
    <row r="261" spans="1:7" ht="15" x14ac:dyDescent="0.2">
      <c r="A261" s="24" t="s">
        <v>470</v>
      </c>
      <c r="B261" s="24" t="s">
        <v>211</v>
      </c>
      <c r="C261" s="24" t="s">
        <v>166</v>
      </c>
      <c r="D261" s="24" t="s">
        <v>467</v>
      </c>
      <c r="E261" s="26">
        <v>77.45</v>
      </c>
      <c r="F261" s="26">
        <f t="shared" si="6"/>
        <v>96.8125</v>
      </c>
      <c r="G261" s="26">
        <f t="shared" si="7"/>
        <v>108.42999999999999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E31FC-D9AC-41DB-8796-10C7D051A203}">
  <dimension ref="A1:V102"/>
  <sheetViews>
    <sheetView topLeftCell="A7" workbookViewId="0">
      <selection activeCell="A4" sqref="A4"/>
    </sheetView>
  </sheetViews>
  <sheetFormatPr baseColWidth="10" defaultRowHeight="14.25" x14ac:dyDescent="0.2"/>
  <cols>
    <col min="1" max="1" width="30.375" customWidth="1"/>
    <col min="2" max="2" width="15.375" bestFit="1" customWidth="1"/>
    <col min="3" max="11" width="3.625" bestFit="1" customWidth="1"/>
    <col min="12" max="13" width="4.5" bestFit="1" customWidth="1"/>
    <col min="15" max="15" width="15.375" bestFit="1" customWidth="1"/>
    <col min="16" max="16" width="7.5" bestFit="1" customWidth="1"/>
    <col min="17" max="17" width="5.5" bestFit="1" customWidth="1"/>
    <col min="18" max="18" width="12.25" bestFit="1" customWidth="1"/>
    <col min="20" max="21" width="20.625" customWidth="1"/>
    <col min="22" max="22" width="23" bestFit="1" customWidth="1"/>
  </cols>
  <sheetData>
    <row r="1" spans="1:22" ht="15.75" x14ac:dyDescent="0.25">
      <c r="A1" s="3" t="s">
        <v>0</v>
      </c>
    </row>
    <row r="2" spans="1:22" ht="15.75" x14ac:dyDescent="0.25">
      <c r="A2" s="3" t="s">
        <v>1</v>
      </c>
    </row>
    <row r="4" spans="1:22" x14ac:dyDescent="0.2">
      <c r="A4" t="s">
        <v>481</v>
      </c>
    </row>
    <row r="5" spans="1:22" x14ac:dyDescent="0.2">
      <c r="A5" t="s">
        <v>612</v>
      </c>
    </row>
    <row r="6" spans="1:22" x14ac:dyDescent="0.2">
      <c r="A6" t="s">
        <v>614</v>
      </c>
    </row>
    <row r="7" spans="1:22" x14ac:dyDescent="0.2">
      <c r="A7" t="s">
        <v>615</v>
      </c>
    </row>
    <row r="8" spans="1:22" ht="15" x14ac:dyDescent="0.25">
      <c r="A8" t="s">
        <v>613</v>
      </c>
    </row>
    <row r="11" spans="1:22" ht="15.75" x14ac:dyDescent="0.25">
      <c r="A11" s="51"/>
      <c r="B11" s="51"/>
      <c r="C11" s="52" t="s">
        <v>482</v>
      </c>
      <c r="D11" s="52"/>
      <c r="E11" s="52"/>
      <c r="F11" s="52"/>
      <c r="G11" s="52"/>
      <c r="H11" s="52"/>
      <c r="I11" s="52"/>
      <c r="J11" s="52"/>
      <c r="K11" s="52"/>
      <c r="L11" s="52" t="s">
        <v>483</v>
      </c>
      <c r="M11" s="52"/>
      <c r="N11" s="34"/>
      <c r="O11" s="34"/>
      <c r="P11" s="34"/>
      <c r="Q11" s="34"/>
      <c r="R11" s="34"/>
      <c r="S11" s="34"/>
      <c r="T11" s="34"/>
      <c r="U11" s="34"/>
      <c r="V11" s="34"/>
    </row>
    <row r="12" spans="1:22" ht="135" x14ac:dyDescent="0.25">
      <c r="A12" s="35" t="s">
        <v>484</v>
      </c>
      <c r="B12" s="35" t="s">
        <v>485</v>
      </c>
      <c r="C12" s="36" t="s">
        <v>486</v>
      </c>
      <c r="D12" s="36" t="s">
        <v>487</v>
      </c>
      <c r="E12" s="36" t="s">
        <v>488</v>
      </c>
      <c r="F12" s="36" t="s">
        <v>489</v>
      </c>
      <c r="G12" s="36" t="s">
        <v>490</v>
      </c>
      <c r="H12" s="36" t="s">
        <v>491</v>
      </c>
      <c r="I12" s="36" t="s">
        <v>492</v>
      </c>
      <c r="J12" s="36" t="s">
        <v>493</v>
      </c>
      <c r="K12" s="36" t="s">
        <v>494</v>
      </c>
      <c r="L12" s="36" t="s">
        <v>495</v>
      </c>
      <c r="M12" s="36" t="s">
        <v>496</v>
      </c>
      <c r="N12" s="34"/>
      <c r="O12" s="53" t="s">
        <v>497</v>
      </c>
      <c r="P12" s="53"/>
      <c r="Q12" s="53"/>
      <c r="R12" s="53"/>
      <c r="S12" s="34"/>
      <c r="T12" s="34"/>
      <c r="U12" s="34"/>
      <c r="V12" s="34"/>
    </row>
    <row r="13" spans="1:22" ht="15.75" x14ac:dyDescent="0.25">
      <c r="A13" s="37" t="s">
        <v>498</v>
      </c>
      <c r="B13" s="34" t="s">
        <v>499</v>
      </c>
      <c r="C13" s="34" t="s">
        <v>500</v>
      </c>
      <c r="D13" s="34" t="s">
        <v>501</v>
      </c>
      <c r="E13" s="34" t="s">
        <v>501</v>
      </c>
      <c r="F13" s="34" t="s">
        <v>500</v>
      </c>
      <c r="G13" s="34" t="s">
        <v>501</v>
      </c>
      <c r="H13" s="34" t="s">
        <v>500</v>
      </c>
      <c r="I13" s="34" t="s">
        <v>500</v>
      </c>
      <c r="J13" s="34" t="s">
        <v>500</v>
      </c>
      <c r="K13" s="34" t="s">
        <v>501</v>
      </c>
      <c r="L13" s="34">
        <v>10</v>
      </c>
      <c r="M13" s="34">
        <v>5</v>
      </c>
      <c r="N13" s="34"/>
      <c r="O13" s="54" t="s">
        <v>485</v>
      </c>
      <c r="P13" s="52" t="s">
        <v>502</v>
      </c>
      <c r="Q13" s="52"/>
      <c r="R13" s="52"/>
      <c r="S13" s="34"/>
      <c r="T13" s="38" t="s">
        <v>503</v>
      </c>
      <c r="U13" s="38" t="s">
        <v>504</v>
      </c>
      <c r="V13" s="38" t="s">
        <v>505</v>
      </c>
    </row>
    <row r="14" spans="1:22" ht="15.75" x14ac:dyDescent="0.25">
      <c r="A14" s="37" t="s">
        <v>506</v>
      </c>
      <c r="B14" s="34" t="s">
        <v>499</v>
      </c>
      <c r="C14" s="34" t="s">
        <v>500</v>
      </c>
      <c r="D14" s="34" t="s">
        <v>500</v>
      </c>
      <c r="E14" s="34" t="s">
        <v>500</v>
      </c>
      <c r="F14" s="34" t="s">
        <v>501</v>
      </c>
      <c r="G14" s="34" t="s">
        <v>500</v>
      </c>
      <c r="H14" s="34" t="s">
        <v>500</v>
      </c>
      <c r="I14" s="34" t="s">
        <v>500</v>
      </c>
      <c r="J14" s="34" t="s">
        <v>500</v>
      </c>
      <c r="K14" s="34" t="s">
        <v>501</v>
      </c>
      <c r="L14" s="34">
        <v>10</v>
      </c>
      <c r="M14" s="34">
        <v>5</v>
      </c>
      <c r="N14" s="34"/>
      <c r="O14" s="55"/>
      <c r="P14" s="39" t="s">
        <v>495</v>
      </c>
      <c r="Q14" s="39" t="s">
        <v>507</v>
      </c>
      <c r="R14" s="39" t="s">
        <v>508</v>
      </c>
      <c r="S14" s="34"/>
      <c r="T14" s="38" t="s">
        <v>495</v>
      </c>
      <c r="U14" s="38" t="s">
        <v>495</v>
      </c>
      <c r="V14" s="38" t="s">
        <v>495</v>
      </c>
    </row>
    <row r="15" spans="1:22" ht="15" x14ac:dyDescent="0.2">
      <c r="A15" s="37" t="s">
        <v>509</v>
      </c>
      <c r="B15" s="34" t="s">
        <v>499</v>
      </c>
      <c r="C15" s="34" t="s">
        <v>500</v>
      </c>
      <c r="D15" s="34" t="s">
        <v>501</v>
      </c>
      <c r="E15" s="34" t="s">
        <v>500</v>
      </c>
      <c r="F15" s="34" t="s">
        <v>500</v>
      </c>
      <c r="G15" s="34" t="s">
        <v>501</v>
      </c>
      <c r="H15" s="34" t="s">
        <v>500</v>
      </c>
      <c r="I15" s="34" t="s">
        <v>500</v>
      </c>
      <c r="J15" s="34" t="s">
        <v>500</v>
      </c>
      <c r="K15" s="34" t="s">
        <v>501</v>
      </c>
      <c r="L15" s="34">
        <v>11</v>
      </c>
      <c r="M15" s="34">
        <v>5</v>
      </c>
      <c r="N15" s="34"/>
      <c r="O15" s="40" t="s">
        <v>510</v>
      </c>
      <c r="P15" s="40">
        <v>20</v>
      </c>
      <c r="Q15" s="40">
        <v>10</v>
      </c>
      <c r="R15" s="40" t="s">
        <v>511</v>
      </c>
      <c r="S15" s="34"/>
      <c r="T15" s="40">
        <f t="shared" ref="T15:T22" ca="1" si="0">SUMIF(Hoteles,O15,Plazas)</f>
        <v>93</v>
      </c>
      <c r="U15" s="40"/>
      <c r="V15" s="40"/>
    </row>
    <row r="16" spans="1:22" ht="15" x14ac:dyDescent="0.2">
      <c r="A16" s="37" t="s">
        <v>512</v>
      </c>
      <c r="B16" s="34" t="s">
        <v>499</v>
      </c>
      <c r="C16" s="34" t="s">
        <v>500</v>
      </c>
      <c r="D16" s="34" t="s">
        <v>500</v>
      </c>
      <c r="E16" s="34" t="s">
        <v>500</v>
      </c>
      <c r="F16" s="34" t="s">
        <v>501</v>
      </c>
      <c r="G16" s="34" t="s">
        <v>500</v>
      </c>
      <c r="H16" s="34" t="s">
        <v>500</v>
      </c>
      <c r="I16" s="34" t="s">
        <v>500</v>
      </c>
      <c r="J16" s="34" t="s">
        <v>500</v>
      </c>
      <c r="K16" s="34" t="s">
        <v>501</v>
      </c>
      <c r="L16" s="34">
        <v>10</v>
      </c>
      <c r="M16" s="34">
        <v>5</v>
      </c>
      <c r="N16" s="34"/>
      <c r="O16" s="40" t="s">
        <v>513</v>
      </c>
      <c r="P16" s="40">
        <v>40</v>
      </c>
      <c r="Q16" s="40">
        <v>20</v>
      </c>
      <c r="R16" s="40" t="s">
        <v>514</v>
      </c>
      <c r="S16" s="34"/>
      <c r="T16" s="40">
        <f t="shared" ca="1" si="0"/>
        <v>484</v>
      </c>
      <c r="U16" s="40"/>
      <c r="V16" s="40"/>
    </row>
    <row r="17" spans="1:22" ht="15" x14ac:dyDescent="0.2">
      <c r="A17" s="37" t="s">
        <v>515</v>
      </c>
      <c r="B17" s="34" t="s">
        <v>499</v>
      </c>
      <c r="C17" s="34" t="s">
        <v>500</v>
      </c>
      <c r="D17" s="34" t="s">
        <v>500</v>
      </c>
      <c r="E17" s="34" t="s">
        <v>500</v>
      </c>
      <c r="F17" s="34" t="s">
        <v>501</v>
      </c>
      <c r="G17" s="34" t="s">
        <v>500</v>
      </c>
      <c r="H17" s="34" t="s">
        <v>500</v>
      </c>
      <c r="I17" s="34" t="s">
        <v>500</v>
      </c>
      <c r="J17" s="34" t="s">
        <v>500</v>
      </c>
      <c r="K17" s="34" t="s">
        <v>501</v>
      </c>
      <c r="L17" s="34">
        <v>10</v>
      </c>
      <c r="M17" s="34">
        <v>5</v>
      </c>
      <c r="N17" s="34"/>
      <c r="O17" s="40" t="s">
        <v>516</v>
      </c>
      <c r="P17" s="40">
        <v>60</v>
      </c>
      <c r="Q17" s="40">
        <v>30</v>
      </c>
      <c r="R17" s="40" t="s">
        <v>517</v>
      </c>
      <c r="S17" s="34"/>
      <c r="T17" s="40">
        <f t="shared" ca="1" si="0"/>
        <v>813</v>
      </c>
      <c r="U17" s="40"/>
      <c r="V17" s="40"/>
    </row>
    <row r="18" spans="1:22" ht="15" x14ac:dyDescent="0.2">
      <c r="A18" s="37" t="s">
        <v>518</v>
      </c>
      <c r="B18" s="34" t="s">
        <v>499</v>
      </c>
      <c r="C18" s="34" t="s">
        <v>500</v>
      </c>
      <c r="D18" s="34" t="s">
        <v>500</v>
      </c>
      <c r="E18" s="34" t="s">
        <v>500</v>
      </c>
      <c r="F18" s="34" t="s">
        <v>501</v>
      </c>
      <c r="G18" s="34" t="s">
        <v>500</v>
      </c>
      <c r="H18" s="34" t="s">
        <v>500</v>
      </c>
      <c r="I18" s="34" t="s">
        <v>500</v>
      </c>
      <c r="J18" s="34" t="s">
        <v>500</v>
      </c>
      <c r="K18" s="34" t="s">
        <v>501</v>
      </c>
      <c r="L18" s="34">
        <v>10</v>
      </c>
      <c r="M18" s="34">
        <v>5</v>
      </c>
      <c r="N18" s="34"/>
      <c r="O18" s="40" t="s">
        <v>519</v>
      </c>
      <c r="P18" s="40">
        <v>100</v>
      </c>
      <c r="Q18" s="40">
        <v>50</v>
      </c>
      <c r="R18" s="40" t="s">
        <v>520</v>
      </c>
      <c r="S18" s="34"/>
      <c r="T18" s="40">
        <f t="shared" ca="1" si="0"/>
        <v>1130</v>
      </c>
      <c r="U18" s="40"/>
      <c r="V18" s="40"/>
    </row>
    <row r="19" spans="1:22" ht="15" x14ac:dyDescent="0.2">
      <c r="A19" s="37" t="s">
        <v>521</v>
      </c>
      <c r="B19" s="34" t="s">
        <v>499</v>
      </c>
      <c r="C19" s="34" t="s">
        <v>500</v>
      </c>
      <c r="D19" s="34" t="s">
        <v>501</v>
      </c>
      <c r="E19" s="34" t="s">
        <v>501</v>
      </c>
      <c r="F19" s="34" t="s">
        <v>500</v>
      </c>
      <c r="G19" s="34" t="s">
        <v>501</v>
      </c>
      <c r="H19" s="34" t="s">
        <v>500</v>
      </c>
      <c r="I19" s="34" t="s">
        <v>500</v>
      </c>
      <c r="J19" s="34" t="s">
        <v>500</v>
      </c>
      <c r="K19" s="34" t="s">
        <v>501</v>
      </c>
      <c r="L19" s="34">
        <v>10</v>
      </c>
      <c r="M19" s="34">
        <v>5</v>
      </c>
      <c r="N19" s="34"/>
      <c r="O19" s="40" t="s">
        <v>522</v>
      </c>
      <c r="P19" s="40">
        <v>200</v>
      </c>
      <c r="Q19" s="40">
        <v>100</v>
      </c>
      <c r="R19" s="40" t="s">
        <v>523</v>
      </c>
      <c r="S19" s="34"/>
      <c r="T19" s="40">
        <f t="shared" ca="1" si="0"/>
        <v>500</v>
      </c>
      <c r="U19" s="40"/>
      <c r="V19" s="40"/>
    </row>
    <row r="20" spans="1:22" ht="15" x14ac:dyDescent="0.2">
      <c r="A20" s="37" t="s">
        <v>524</v>
      </c>
      <c r="B20" s="34" t="s">
        <v>525</v>
      </c>
      <c r="C20" s="34" t="s">
        <v>500</v>
      </c>
      <c r="D20" s="34" t="s">
        <v>500</v>
      </c>
      <c r="E20" s="34" t="s">
        <v>500</v>
      </c>
      <c r="F20" s="34" t="s">
        <v>501</v>
      </c>
      <c r="G20" s="34" t="s">
        <v>500</v>
      </c>
      <c r="H20" s="34" t="s">
        <v>500</v>
      </c>
      <c r="I20" s="34" t="s">
        <v>500</v>
      </c>
      <c r="J20" s="34" t="s">
        <v>500</v>
      </c>
      <c r="K20" s="34" t="s">
        <v>500</v>
      </c>
      <c r="L20" s="34">
        <v>10</v>
      </c>
      <c r="M20" s="34">
        <v>5</v>
      </c>
      <c r="N20" s="34"/>
      <c r="O20" s="40" t="s">
        <v>526</v>
      </c>
      <c r="P20" s="40">
        <v>20</v>
      </c>
      <c r="Q20" s="40">
        <v>10</v>
      </c>
      <c r="R20" s="40" t="s">
        <v>527</v>
      </c>
      <c r="S20" s="34"/>
      <c r="T20" s="40">
        <f t="shared" ca="1" si="0"/>
        <v>777</v>
      </c>
      <c r="U20" s="40"/>
      <c r="V20" s="40"/>
    </row>
    <row r="21" spans="1:22" ht="15" x14ac:dyDescent="0.2">
      <c r="A21" s="37" t="s">
        <v>528</v>
      </c>
      <c r="B21" s="34" t="s">
        <v>525</v>
      </c>
      <c r="C21" s="34" t="s">
        <v>500</v>
      </c>
      <c r="D21" s="34" t="s">
        <v>500</v>
      </c>
      <c r="E21" s="34" t="s">
        <v>500</v>
      </c>
      <c r="F21" s="34" t="s">
        <v>500</v>
      </c>
      <c r="G21" s="34" t="s">
        <v>501</v>
      </c>
      <c r="H21" s="34" t="s">
        <v>500</v>
      </c>
      <c r="I21" s="34" t="s">
        <v>500</v>
      </c>
      <c r="J21" s="34" t="s">
        <v>500</v>
      </c>
      <c r="K21" s="34" t="s">
        <v>500</v>
      </c>
      <c r="L21" s="34">
        <v>10</v>
      </c>
      <c r="M21" s="34">
        <v>5</v>
      </c>
      <c r="N21" s="34"/>
      <c r="O21" s="40" t="s">
        <v>525</v>
      </c>
      <c r="P21" s="40"/>
      <c r="Q21" s="40">
        <v>10</v>
      </c>
      <c r="R21" s="40" t="s">
        <v>529</v>
      </c>
      <c r="S21" s="34"/>
      <c r="T21" s="40">
        <f t="shared" ca="1" si="0"/>
        <v>185</v>
      </c>
      <c r="U21" s="40"/>
      <c r="V21" s="40"/>
    </row>
    <row r="22" spans="1:22" ht="15" x14ac:dyDescent="0.2">
      <c r="A22" s="37" t="s">
        <v>530</v>
      </c>
      <c r="B22" s="34" t="s">
        <v>525</v>
      </c>
      <c r="C22" s="34" t="s">
        <v>500</v>
      </c>
      <c r="D22" s="34" t="s">
        <v>500</v>
      </c>
      <c r="E22" s="34" t="s">
        <v>500</v>
      </c>
      <c r="F22" s="34" t="s">
        <v>500</v>
      </c>
      <c r="G22" s="34" t="s">
        <v>500</v>
      </c>
      <c r="H22" s="34" t="s">
        <v>500</v>
      </c>
      <c r="I22" s="34" t="s">
        <v>500</v>
      </c>
      <c r="J22" s="34" t="s">
        <v>500</v>
      </c>
      <c r="K22" s="34" t="s">
        <v>500</v>
      </c>
      <c r="L22" s="34">
        <v>10</v>
      </c>
      <c r="M22" s="34">
        <v>5</v>
      </c>
      <c r="N22" s="34"/>
      <c r="O22" s="40" t="s">
        <v>499</v>
      </c>
      <c r="P22" s="40"/>
      <c r="Q22" s="40"/>
      <c r="R22" s="40" t="s">
        <v>531</v>
      </c>
      <c r="S22" s="34"/>
      <c r="T22" s="40">
        <f t="shared" ca="1" si="0"/>
        <v>150</v>
      </c>
      <c r="U22" s="40"/>
      <c r="V22" s="40"/>
    </row>
    <row r="23" spans="1:22" ht="15" x14ac:dyDescent="0.2">
      <c r="A23" s="37" t="s">
        <v>532</v>
      </c>
      <c r="B23" s="34" t="s">
        <v>525</v>
      </c>
      <c r="C23" s="34" t="s">
        <v>500</v>
      </c>
      <c r="D23" s="34" t="s">
        <v>500</v>
      </c>
      <c r="E23" s="34" t="s">
        <v>500</v>
      </c>
      <c r="F23" s="34" t="s">
        <v>501</v>
      </c>
      <c r="G23" s="34" t="s">
        <v>500</v>
      </c>
      <c r="H23" s="34" t="s">
        <v>500</v>
      </c>
      <c r="I23" s="34" t="s">
        <v>500</v>
      </c>
      <c r="J23" s="34" t="s">
        <v>501</v>
      </c>
      <c r="K23" s="34" t="s">
        <v>500</v>
      </c>
      <c r="L23" s="34">
        <v>10</v>
      </c>
      <c r="M23" s="34">
        <v>5</v>
      </c>
      <c r="N23" s="34"/>
      <c r="O23" s="34"/>
      <c r="P23" s="34"/>
      <c r="Q23" s="34"/>
      <c r="R23" s="34"/>
      <c r="S23" s="34"/>
      <c r="T23" s="34"/>
      <c r="U23" s="34"/>
      <c r="V23" s="34"/>
    </row>
    <row r="24" spans="1:22" ht="15" x14ac:dyDescent="0.2">
      <c r="A24" s="37" t="s">
        <v>533</v>
      </c>
      <c r="B24" s="34" t="s">
        <v>525</v>
      </c>
      <c r="C24" s="34" t="s">
        <v>500</v>
      </c>
      <c r="D24" s="34" t="s">
        <v>500</v>
      </c>
      <c r="E24" s="34" t="s">
        <v>500</v>
      </c>
      <c r="F24" s="34" t="s">
        <v>501</v>
      </c>
      <c r="G24" s="34" t="s">
        <v>500</v>
      </c>
      <c r="H24" s="34" t="s">
        <v>500</v>
      </c>
      <c r="I24" s="34" t="s">
        <v>500</v>
      </c>
      <c r="J24" s="34" t="s">
        <v>500</v>
      </c>
      <c r="K24" s="34" t="s">
        <v>501</v>
      </c>
      <c r="L24" s="34">
        <v>10</v>
      </c>
      <c r="M24" s="34">
        <v>5</v>
      </c>
      <c r="N24" s="34"/>
      <c r="O24" s="34"/>
      <c r="P24" s="34"/>
      <c r="Q24" s="34"/>
      <c r="R24" s="34"/>
      <c r="S24" s="34"/>
      <c r="T24" s="34"/>
      <c r="U24" s="34"/>
      <c r="V24" s="34"/>
    </row>
    <row r="25" spans="1:22" ht="15" x14ac:dyDescent="0.2">
      <c r="A25" s="37" t="s">
        <v>534</v>
      </c>
      <c r="B25" s="34" t="s">
        <v>525</v>
      </c>
      <c r="C25" s="34" t="s">
        <v>500</v>
      </c>
      <c r="D25" s="34" t="s">
        <v>500</v>
      </c>
      <c r="E25" s="34" t="s">
        <v>500</v>
      </c>
      <c r="F25" s="34" t="s">
        <v>501</v>
      </c>
      <c r="G25" s="34" t="s">
        <v>500</v>
      </c>
      <c r="H25" s="34" t="s">
        <v>500</v>
      </c>
      <c r="I25" s="34" t="s">
        <v>500</v>
      </c>
      <c r="J25" s="34" t="s">
        <v>500</v>
      </c>
      <c r="K25" s="34" t="s">
        <v>501</v>
      </c>
      <c r="L25" s="34">
        <v>10</v>
      </c>
      <c r="M25" s="34">
        <v>5</v>
      </c>
      <c r="N25" s="34"/>
      <c r="O25" s="34"/>
      <c r="P25" s="34"/>
      <c r="Q25" s="34"/>
      <c r="R25" s="34"/>
      <c r="S25" s="34"/>
      <c r="T25" s="34"/>
      <c r="U25" s="34"/>
      <c r="V25" s="34"/>
    </row>
    <row r="26" spans="1:22" ht="15" x14ac:dyDescent="0.2">
      <c r="A26" s="37" t="s">
        <v>535</v>
      </c>
      <c r="B26" s="34" t="s">
        <v>525</v>
      </c>
      <c r="C26" s="34" t="s">
        <v>501</v>
      </c>
      <c r="D26" s="34" t="s">
        <v>501</v>
      </c>
      <c r="E26" s="34" t="s">
        <v>500</v>
      </c>
      <c r="F26" s="34" t="s">
        <v>501</v>
      </c>
      <c r="G26" s="34" t="s">
        <v>501</v>
      </c>
      <c r="H26" s="34" t="s">
        <v>500</v>
      </c>
      <c r="I26" s="34" t="s">
        <v>500</v>
      </c>
      <c r="J26" s="34" t="s">
        <v>500</v>
      </c>
      <c r="K26" s="34" t="s">
        <v>501</v>
      </c>
      <c r="L26" s="34">
        <v>10</v>
      </c>
      <c r="M26" s="34">
        <v>5</v>
      </c>
      <c r="N26" s="34"/>
      <c r="O26" s="34"/>
      <c r="P26" s="34"/>
      <c r="Q26" s="34"/>
      <c r="R26" s="34"/>
      <c r="S26" s="34"/>
      <c r="T26" s="34"/>
      <c r="U26" s="34"/>
      <c r="V26" s="34"/>
    </row>
    <row r="27" spans="1:22" ht="15" x14ac:dyDescent="0.2">
      <c r="A27" s="37" t="s">
        <v>536</v>
      </c>
      <c r="B27" s="34" t="s">
        <v>525</v>
      </c>
      <c r="C27" s="34" t="s">
        <v>500</v>
      </c>
      <c r="D27" s="34" t="s">
        <v>500</v>
      </c>
      <c r="E27" s="34" t="s">
        <v>500</v>
      </c>
      <c r="F27" s="34" t="s">
        <v>501</v>
      </c>
      <c r="G27" s="34" t="s">
        <v>500</v>
      </c>
      <c r="H27" s="34" t="s">
        <v>500</v>
      </c>
      <c r="I27" s="34" t="s">
        <v>500</v>
      </c>
      <c r="J27" s="34" t="s">
        <v>500</v>
      </c>
      <c r="K27" s="34" t="s">
        <v>501</v>
      </c>
      <c r="L27" s="34">
        <v>10</v>
      </c>
      <c r="M27" s="34">
        <v>5</v>
      </c>
      <c r="N27" s="34"/>
      <c r="O27" s="34"/>
      <c r="P27" s="34"/>
      <c r="Q27" s="34"/>
      <c r="R27" s="34"/>
      <c r="S27" s="34"/>
      <c r="T27" s="34"/>
      <c r="U27" s="34"/>
      <c r="V27" s="34"/>
    </row>
    <row r="28" spans="1:22" ht="15" x14ac:dyDescent="0.2">
      <c r="A28" s="37" t="s">
        <v>537</v>
      </c>
      <c r="B28" s="34" t="s">
        <v>525</v>
      </c>
      <c r="C28" s="34" t="s">
        <v>500</v>
      </c>
      <c r="D28" s="34" t="s">
        <v>501</v>
      </c>
      <c r="E28" s="34" t="s">
        <v>500</v>
      </c>
      <c r="F28" s="34" t="s">
        <v>501</v>
      </c>
      <c r="G28" s="34" t="s">
        <v>501</v>
      </c>
      <c r="H28" s="34" t="s">
        <v>500</v>
      </c>
      <c r="I28" s="34" t="s">
        <v>500</v>
      </c>
      <c r="J28" s="34" t="s">
        <v>500</v>
      </c>
      <c r="K28" s="34" t="s">
        <v>501</v>
      </c>
      <c r="L28" s="34">
        <v>10</v>
      </c>
      <c r="M28" s="34">
        <v>5</v>
      </c>
      <c r="N28" s="34"/>
      <c r="O28" s="34"/>
      <c r="P28" s="34"/>
      <c r="Q28" s="34"/>
      <c r="R28" s="34"/>
      <c r="S28" s="34"/>
      <c r="T28" s="34"/>
      <c r="U28" s="34"/>
      <c r="V28" s="34"/>
    </row>
    <row r="29" spans="1:22" ht="15" x14ac:dyDescent="0.2">
      <c r="A29" s="37" t="s">
        <v>538</v>
      </c>
      <c r="B29" s="34" t="s">
        <v>499</v>
      </c>
      <c r="C29" s="34" t="s">
        <v>500</v>
      </c>
      <c r="D29" s="34" t="s">
        <v>500</v>
      </c>
      <c r="E29" s="34" t="s">
        <v>500</v>
      </c>
      <c r="F29" s="34" t="s">
        <v>501</v>
      </c>
      <c r="G29" s="34" t="s">
        <v>500</v>
      </c>
      <c r="H29" s="34" t="s">
        <v>500</v>
      </c>
      <c r="I29" s="34" t="s">
        <v>500</v>
      </c>
      <c r="J29" s="34" t="s">
        <v>500</v>
      </c>
      <c r="K29" s="34" t="s">
        <v>501</v>
      </c>
      <c r="L29" s="34">
        <v>12</v>
      </c>
      <c r="M29" s="34">
        <v>6</v>
      </c>
      <c r="N29" s="34"/>
      <c r="O29" s="34"/>
      <c r="P29" s="34"/>
      <c r="Q29" s="34"/>
      <c r="R29" s="34"/>
      <c r="S29" s="34"/>
      <c r="T29" s="34"/>
      <c r="U29" s="34"/>
      <c r="V29" s="34"/>
    </row>
    <row r="30" spans="1:22" ht="15" x14ac:dyDescent="0.2">
      <c r="A30" s="37" t="s">
        <v>539</v>
      </c>
      <c r="B30" s="34" t="s">
        <v>499</v>
      </c>
      <c r="C30" s="34" t="s">
        <v>500</v>
      </c>
      <c r="D30" s="34" t="s">
        <v>501</v>
      </c>
      <c r="E30" s="34" t="s">
        <v>501</v>
      </c>
      <c r="F30" s="34" t="s">
        <v>500</v>
      </c>
      <c r="G30" s="34" t="s">
        <v>501</v>
      </c>
      <c r="H30" s="34" t="s">
        <v>500</v>
      </c>
      <c r="I30" s="34" t="s">
        <v>500</v>
      </c>
      <c r="J30" s="34" t="s">
        <v>500</v>
      </c>
      <c r="K30" s="34" t="s">
        <v>501</v>
      </c>
      <c r="L30" s="34">
        <v>13</v>
      </c>
      <c r="M30" s="34">
        <v>6</v>
      </c>
      <c r="N30" s="34"/>
      <c r="O30" s="34"/>
      <c r="P30" s="34"/>
      <c r="Q30" s="34"/>
      <c r="R30" s="34"/>
      <c r="S30" s="34"/>
      <c r="T30" s="34"/>
      <c r="U30" s="34"/>
      <c r="V30" s="34"/>
    </row>
    <row r="31" spans="1:22" ht="15" x14ac:dyDescent="0.2">
      <c r="A31" s="37" t="s">
        <v>540</v>
      </c>
      <c r="B31" s="34" t="s">
        <v>499</v>
      </c>
      <c r="C31" s="34" t="s">
        <v>500</v>
      </c>
      <c r="D31" s="34" t="s">
        <v>501</v>
      </c>
      <c r="E31" s="34" t="s">
        <v>500</v>
      </c>
      <c r="F31" s="34" t="s">
        <v>500</v>
      </c>
      <c r="G31" s="34" t="s">
        <v>500</v>
      </c>
      <c r="H31" s="34" t="s">
        <v>500</v>
      </c>
      <c r="I31" s="34" t="s">
        <v>500</v>
      </c>
      <c r="J31" s="34" t="s">
        <v>500</v>
      </c>
      <c r="K31" s="34" t="s">
        <v>500</v>
      </c>
      <c r="L31" s="34">
        <v>12</v>
      </c>
      <c r="M31" s="34">
        <v>6</v>
      </c>
      <c r="N31" s="34"/>
      <c r="O31" s="34"/>
      <c r="P31" s="34"/>
      <c r="Q31" s="34"/>
      <c r="R31" s="34"/>
      <c r="S31" s="34"/>
      <c r="T31" s="34"/>
      <c r="U31" s="34"/>
      <c r="V31" s="34"/>
    </row>
    <row r="32" spans="1:22" ht="15" x14ac:dyDescent="0.2">
      <c r="A32" s="37" t="s">
        <v>541</v>
      </c>
      <c r="B32" s="34" t="s">
        <v>499</v>
      </c>
      <c r="C32" s="34" t="s">
        <v>500</v>
      </c>
      <c r="D32" s="34" t="s">
        <v>501</v>
      </c>
      <c r="E32" s="34" t="s">
        <v>501</v>
      </c>
      <c r="F32" s="34" t="s">
        <v>500</v>
      </c>
      <c r="G32" s="34" t="s">
        <v>501</v>
      </c>
      <c r="H32" s="34" t="s">
        <v>500</v>
      </c>
      <c r="I32" s="34" t="s">
        <v>500</v>
      </c>
      <c r="J32" s="34" t="s">
        <v>500</v>
      </c>
      <c r="K32" s="34" t="s">
        <v>501</v>
      </c>
      <c r="L32" s="34">
        <v>13</v>
      </c>
      <c r="M32" s="34">
        <v>6</v>
      </c>
      <c r="N32" s="34"/>
      <c r="O32" s="34"/>
      <c r="P32" s="34"/>
      <c r="Q32" s="34"/>
      <c r="R32" s="34"/>
      <c r="S32" s="34"/>
      <c r="T32" s="34"/>
      <c r="U32" s="34"/>
      <c r="V32" s="34"/>
    </row>
    <row r="33" spans="1:22" ht="15" x14ac:dyDescent="0.2">
      <c r="A33" s="37" t="s">
        <v>542</v>
      </c>
      <c r="B33" s="34" t="s">
        <v>525</v>
      </c>
      <c r="C33" s="34" t="s">
        <v>500</v>
      </c>
      <c r="D33" s="34" t="s">
        <v>500</v>
      </c>
      <c r="E33" s="34" t="s">
        <v>500</v>
      </c>
      <c r="F33" s="34" t="s">
        <v>501</v>
      </c>
      <c r="G33" s="34" t="s">
        <v>501</v>
      </c>
      <c r="H33" s="34" t="s">
        <v>500</v>
      </c>
      <c r="I33" s="34" t="s">
        <v>500</v>
      </c>
      <c r="J33" s="34" t="s">
        <v>500</v>
      </c>
      <c r="K33" s="34" t="s">
        <v>501</v>
      </c>
      <c r="L33" s="34">
        <v>12</v>
      </c>
      <c r="M33" s="34">
        <v>6</v>
      </c>
      <c r="N33" s="34"/>
      <c r="O33" s="34"/>
      <c r="P33" s="34"/>
      <c r="Q33" s="34"/>
      <c r="R33" s="34"/>
      <c r="S33" s="34"/>
      <c r="T33" s="34"/>
      <c r="U33" s="34"/>
      <c r="V33" s="34"/>
    </row>
    <row r="34" spans="1:22" ht="15" x14ac:dyDescent="0.2">
      <c r="A34" s="37" t="s">
        <v>543</v>
      </c>
      <c r="B34" s="34" t="s">
        <v>525</v>
      </c>
      <c r="C34" s="34" t="s">
        <v>501</v>
      </c>
      <c r="D34" s="34" t="s">
        <v>501</v>
      </c>
      <c r="E34" s="34" t="s">
        <v>500</v>
      </c>
      <c r="F34" s="34" t="s">
        <v>500</v>
      </c>
      <c r="G34" s="34" t="s">
        <v>501</v>
      </c>
      <c r="H34" s="34" t="s">
        <v>500</v>
      </c>
      <c r="I34" s="34" t="s">
        <v>500</v>
      </c>
      <c r="J34" s="34" t="s">
        <v>500</v>
      </c>
      <c r="K34" s="34" t="s">
        <v>501</v>
      </c>
      <c r="L34" s="34">
        <v>13</v>
      </c>
      <c r="M34" s="34">
        <v>6</v>
      </c>
      <c r="N34" s="34"/>
      <c r="O34" s="41"/>
      <c r="P34" s="34"/>
      <c r="Q34" s="34"/>
      <c r="R34" s="34"/>
      <c r="S34" s="34"/>
      <c r="T34" s="34"/>
      <c r="U34" s="34"/>
      <c r="V34" s="34"/>
    </row>
    <row r="35" spans="1:22" ht="15" x14ac:dyDescent="0.2">
      <c r="A35" s="37" t="s">
        <v>544</v>
      </c>
      <c r="B35" s="34" t="s">
        <v>525</v>
      </c>
      <c r="C35" s="34" t="s">
        <v>500</v>
      </c>
      <c r="D35" s="34" t="s">
        <v>501</v>
      </c>
      <c r="E35" s="34" t="s">
        <v>500</v>
      </c>
      <c r="F35" s="34" t="s">
        <v>500</v>
      </c>
      <c r="G35" s="34" t="s">
        <v>501</v>
      </c>
      <c r="H35" s="34" t="s">
        <v>500</v>
      </c>
      <c r="I35" s="34" t="s">
        <v>500</v>
      </c>
      <c r="J35" s="34" t="s">
        <v>501</v>
      </c>
      <c r="K35" s="34" t="s">
        <v>501</v>
      </c>
      <c r="L35" s="34">
        <v>12</v>
      </c>
      <c r="M35" s="34">
        <v>6</v>
      </c>
      <c r="N35" s="34"/>
      <c r="O35" s="41"/>
      <c r="P35" s="34"/>
      <c r="Q35" s="34"/>
      <c r="R35" s="34"/>
      <c r="S35" s="34"/>
      <c r="T35" s="34"/>
      <c r="U35" s="34"/>
      <c r="V35" s="34"/>
    </row>
    <row r="36" spans="1:22" ht="15" x14ac:dyDescent="0.2">
      <c r="A36" s="37" t="s">
        <v>545</v>
      </c>
      <c r="B36" s="34" t="s">
        <v>525</v>
      </c>
      <c r="C36" s="34" t="s">
        <v>500</v>
      </c>
      <c r="D36" s="34" t="s">
        <v>500</v>
      </c>
      <c r="E36" s="34" t="s">
        <v>500</v>
      </c>
      <c r="F36" s="34" t="s">
        <v>501</v>
      </c>
      <c r="G36" s="34" t="s">
        <v>501</v>
      </c>
      <c r="H36" s="34" t="s">
        <v>500</v>
      </c>
      <c r="I36" s="34" t="s">
        <v>500</v>
      </c>
      <c r="J36" s="34" t="s">
        <v>500</v>
      </c>
      <c r="K36" s="34" t="s">
        <v>501</v>
      </c>
      <c r="L36" s="34">
        <v>13</v>
      </c>
      <c r="M36" s="34">
        <v>6</v>
      </c>
      <c r="N36" s="34"/>
      <c r="O36" s="41"/>
      <c r="P36" s="34"/>
      <c r="Q36" s="34"/>
      <c r="R36" s="34"/>
      <c r="S36" s="34"/>
      <c r="T36" s="34"/>
      <c r="U36" s="34"/>
      <c r="V36" s="34"/>
    </row>
    <row r="37" spans="1:22" ht="15.75" x14ac:dyDescent="0.2">
      <c r="A37" s="37" t="s">
        <v>546</v>
      </c>
      <c r="B37" s="34" t="s">
        <v>499</v>
      </c>
      <c r="C37" s="34" t="s">
        <v>500</v>
      </c>
      <c r="D37" s="34" t="s">
        <v>501</v>
      </c>
      <c r="E37" s="34" t="s">
        <v>500</v>
      </c>
      <c r="F37" s="34" t="s">
        <v>500</v>
      </c>
      <c r="G37" s="34" t="s">
        <v>501</v>
      </c>
      <c r="H37" s="34" t="s">
        <v>500</v>
      </c>
      <c r="I37" s="34" t="s">
        <v>500</v>
      </c>
      <c r="J37" s="34" t="s">
        <v>500</v>
      </c>
      <c r="K37" s="34" t="s">
        <v>501</v>
      </c>
      <c r="L37" s="34">
        <v>14</v>
      </c>
      <c r="M37" s="34">
        <v>7</v>
      </c>
      <c r="N37" s="34"/>
      <c r="O37" s="41"/>
      <c r="P37" s="42"/>
      <c r="Q37" s="43"/>
      <c r="R37" s="43"/>
      <c r="S37" s="34"/>
      <c r="T37" s="34"/>
      <c r="U37" s="34"/>
      <c r="V37" s="34"/>
    </row>
    <row r="38" spans="1:22" ht="15" x14ac:dyDescent="0.2">
      <c r="A38" s="37" t="s">
        <v>547</v>
      </c>
      <c r="B38" s="34" t="s">
        <v>499</v>
      </c>
      <c r="C38" s="34" t="s">
        <v>500</v>
      </c>
      <c r="D38" s="34" t="s">
        <v>500</v>
      </c>
      <c r="E38" s="34" t="s">
        <v>500</v>
      </c>
      <c r="F38" s="34" t="s">
        <v>501</v>
      </c>
      <c r="G38" s="34" t="s">
        <v>500</v>
      </c>
      <c r="H38" s="34" t="s">
        <v>500</v>
      </c>
      <c r="I38" s="34" t="s">
        <v>500</v>
      </c>
      <c r="J38" s="34" t="s">
        <v>500</v>
      </c>
      <c r="K38" s="34" t="s">
        <v>501</v>
      </c>
      <c r="L38" s="34">
        <v>15</v>
      </c>
      <c r="M38" s="34">
        <v>7</v>
      </c>
      <c r="N38" s="34"/>
      <c r="O38" s="41"/>
      <c r="P38" s="34"/>
      <c r="Q38" s="34"/>
      <c r="R38" s="34"/>
      <c r="S38" s="34"/>
      <c r="T38" s="34"/>
      <c r="U38" s="34"/>
      <c r="V38" s="34"/>
    </row>
    <row r="39" spans="1:22" ht="15" x14ac:dyDescent="0.2">
      <c r="A39" s="37" t="s">
        <v>548</v>
      </c>
      <c r="B39" s="34" t="s">
        <v>525</v>
      </c>
      <c r="C39" s="34" t="s">
        <v>501</v>
      </c>
      <c r="D39" s="34" t="s">
        <v>500</v>
      </c>
      <c r="E39" s="34" t="s">
        <v>500</v>
      </c>
      <c r="F39" s="34" t="s">
        <v>501</v>
      </c>
      <c r="G39" s="34" t="s">
        <v>500</v>
      </c>
      <c r="H39" s="34" t="s">
        <v>500</v>
      </c>
      <c r="I39" s="34" t="s">
        <v>500</v>
      </c>
      <c r="J39" s="34" t="s">
        <v>500</v>
      </c>
      <c r="K39" s="34" t="s">
        <v>501</v>
      </c>
      <c r="L39" s="34">
        <v>14</v>
      </c>
      <c r="M39" s="34">
        <v>7</v>
      </c>
      <c r="N39" s="34"/>
      <c r="O39" s="41"/>
      <c r="P39" s="34"/>
      <c r="Q39" s="34"/>
      <c r="R39" s="34"/>
      <c r="S39" s="34"/>
      <c r="T39" s="34"/>
      <c r="U39" s="34"/>
      <c r="V39" s="34"/>
    </row>
    <row r="40" spans="1:22" ht="15" x14ac:dyDescent="0.2">
      <c r="A40" s="37" t="s">
        <v>549</v>
      </c>
      <c r="B40" s="34" t="s">
        <v>525</v>
      </c>
      <c r="C40" s="34" t="s">
        <v>500</v>
      </c>
      <c r="D40" s="34" t="s">
        <v>500</v>
      </c>
      <c r="E40" s="34" t="s">
        <v>500</v>
      </c>
      <c r="F40" s="34" t="s">
        <v>501</v>
      </c>
      <c r="G40" s="34" t="s">
        <v>500</v>
      </c>
      <c r="H40" s="34" t="s">
        <v>500</v>
      </c>
      <c r="I40" s="34" t="s">
        <v>500</v>
      </c>
      <c r="J40" s="34" t="s">
        <v>500</v>
      </c>
      <c r="K40" s="34" t="s">
        <v>501</v>
      </c>
      <c r="L40" s="34">
        <v>15</v>
      </c>
      <c r="M40" s="34">
        <v>7</v>
      </c>
      <c r="N40" s="34"/>
      <c r="O40" s="41"/>
      <c r="P40" s="34"/>
      <c r="Q40" s="34"/>
      <c r="R40" s="34"/>
      <c r="S40" s="34"/>
      <c r="T40" s="34"/>
      <c r="U40" s="34"/>
      <c r="V40" s="34"/>
    </row>
    <row r="41" spans="1:22" ht="15" x14ac:dyDescent="0.2">
      <c r="A41" s="37" t="s">
        <v>550</v>
      </c>
      <c r="B41" s="34" t="s">
        <v>525</v>
      </c>
      <c r="C41" s="34" t="s">
        <v>500</v>
      </c>
      <c r="D41" s="34" t="s">
        <v>500</v>
      </c>
      <c r="E41" s="34" t="s">
        <v>500</v>
      </c>
      <c r="F41" s="34" t="s">
        <v>501</v>
      </c>
      <c r="G41" s="34" t="s">
        <v>500</v>
      </c>
      <c r="H41" s="34" t="s">
        <v>500</v>
      </c>
      <c r="I41" s="34" t="s">
        <v>500</v>
      </c>
      <c r="J41" s="34" t="s">
        <v>500</v>
      </c>
      <c r="K41" s="34" t="s">
        <v>501</v>
      </c>
      <c r="L41" s="34">
        <v>16</v>
      </c>
      <c r="M41" s="34">
        <v>8</v>
      </c>
      <c r="N41" s="34"/>
      <c r="O41" s="41"/>
      <c r="P41" s="34"/>
      <c r="Q41" s="34"/>
      <c r="R41" s="34"/>
      <c r="S41" s="34"/>
      <c r="T41" s="34"/>
      <c r="U41" s="34"/>
      <c r="V41" s="34"/>
    </row>
    <row r="42" spans="1:22" ht="15" x14ac:dyDescent="0.2">
      <c r="A42" s="37" t="s">
        <v>551</v>
      </c>
      <c r="B42" s="34" t="s">
        <v>510</v>
      </c>
      <c r="C42" s="34" t="s">
        <v>500</v>
      </c>
      <c r="D42" s="34" t="s">
        <v>501</v>
      </c>
      <c r="E42" s="34" t="s">
        <v>500</v>
      </c>
      <c r="F42" s="34" t="s">
        <v>501</v>
      </c>
      <c r="G42" s="34" t="s">
        <v>500</v>
      </c>
      <c r="H42" s="34" t="s">
        <v>500</v>
      </c>
      <c r="I42" s="34" t="s">
        <v>500</v>
      </c>
      <c r="J42" s="34" t="s">
        <v>501</v>
      </c>
      <c r="K42" s="34" t="s">
        <v>501</v>
      </c>
      <c r="L42" s="34">
        <v>20</v>
      </c>
      <c r="M42" s="34">
        <v>10</v>
      </c>
      <c r="N42" s="34"/>
      <c r="O42" s="41"/>
      <c r="P42" s="34"/>
      <c r="Q42" s="34"/>
      <c r="R42" s="34"/>
      <c r="S42" s="34"/>
      <c r="T42" s="34"/>
      <c r="U42" s="34"/>
      <c r="V42" s="34"/>
    </row>
    <row r="43" spans="1:22" ht="15" x14ac:dyDescent="0.2">
      <c r="A43" s="37" t="s">
        <v>552</v>
      </c>
      <c r="B43" s="34" t="s">
        <v>510</v>
      </c>
      <c r="C43" s="34" t="s">
        <v>501</v>
      </c>
      <c r="D43" s="34" t="s">
        <v>501</v>
      </c>
      <c r="E43" s="34" t="s">
        <v>500</v>
      </c>
      <c r="F43" s="34" t="s">
        <v>501</v>
      </c>
      <c r="G43" s="34" t="s">
        <v>501</v>
      </c>
      <c r="H43" s="34" t="s">
        <v>501</v>
      </c>
      <c r="I43" s="34" t="s">
        <v>500</v>
      </c>
      <c r="J43" s="34" t="s">
        <v>501</v>
      </c>
      <c r="K43" s="34" t="s">
        <v>501</v>
      </c>
      <c r="L43" s="34">
        <v>22</v>
      </c>
      <c r="M43" s="34">
        <v>10</v>
      </c>
      <c r="N43" s="34"/>
      <c r="O43" s="41"/>
      <c r="P43" s="34"/>
      <c r="Q43" s="34"/>
      <c r="R43" s="34"/>
      <c r="S43" s="34"/>
      <c r="T43" s="34"/>
      <c r="U43" s="34"/>
      <c r="V43" s="34"/>
    </row>
    <row r="44" spans="1:22" ht="15" x14ac:dyDescent="0.2">
      <c r="A44" s="37" t="s">
        <v>553</v>
      </c>
      <c r="B44" s="34" t="s">
        <v>510</v>
      </c>
      <c r="C44" s="34" t="s">
        <v>500</v>
      </c>
      <c r="D44" s="34" t="s">
        <v>501</v>
      </c>
      <c r="E44" s="34" t="s">
        <v>500</v>
      </c>
      <c r="F44" s="34" t="s">
        <v>501</v>
      </c>
      <c r="G44" s="34" t="s">
        <v>501</v>
      </c>
      <c r="H44" s="34" t="s">
        <v>500</v>
      </c>
      <c r="I44" s="34" t="s">
        <v>500</v>
      </c>
      <c r="J44" s="34" t="s">
        <v>501</v>
      </c>
      <c r="K44" s="34" t="s">
        <v>501</v>
      </c>
      <c r="L44" s="34">
        <v>28</v>
      </c>
      <c r="M44" s="34">
        <v>10</v>
      </c>
      <c r="N44" s="34"/>
      <c r="O44" s="34"/>
      <c r="P44" s="34"/>
      <c r="Q44" s="34"/>
      <c r="R44" s="34"/>
      <c r="S44" s="34"/>
      <c r="T44" s="34"/>
      <c r="U44" s="34"/>
      <c r="V44" s="34"/>
    </row>
    <row r="45" spans="1:22" ht="15" x14ac:dyDescent="0.2">
      <c r="A45" s="37" t="s">
        <v>554</v>
      </c>
      <c r="B45" s="34" t="s">
        <v>510</v>
      </c>
      <c r="C45" s="34" t="s">
        <v>500</v>
      </c>
      <c r="D45" s="34" t="s">
        <v>500</v>
      </c>
      <c r="E45" s="34" t="s">
        <v>500</v>
      </c>
      <c r="F45" s="34" t="s">
        <v>501</v>
      </c>
      <c r="G45" s="34" t="s">
        <v>500</v>
      </c>
      <c r="H45" s="34" t="s">
        <v>500</v>
      </c>
      <c r="I45" s="34" t="s">
        <v>500</v>
      </c>
      <c r="J45" s="34" t="s">
        <v>501</v>
      </c>
      <c r="K45" s="34" t="s">
        <v>501</v>
      </c>
      <c r="L45" s="34">
        <v>23</v>
      </c>
      <c r="M45" s="34">
        <v>10</v>
      </c>
      <c r="N45" s="34"/>
      <c r="O45" s="34"/>
      <c r="P45" s="34"/>
      <c r="Q45" s="34"/>
      <c r="R45" s="34"/>
      <c r="S45" s="34"/>
      <c r="T45" s="34"/>
      <c r="U45" s="34"/>
      <c r="V45" s="34"/>
    </row>
    <row r="46" spans="1:22" ht="15" x14ac:dyDescent="0.2">
      <c r="A46" s="37" t="s">
        <v>555</v>
      </c>
      <c r="B46" s="34" t="s">
        <v>526</v>
      </c>
      <c r="C46" s="34" t="s">
        <v>500</v>
      </c>
      <c r="D46" s="34" t="s">
        <v>501</v>
      </c>
      <c r="E46" s="34" t="s">
        <v>500</v>
      </c>
      <c r="F46" s="34" t="s">
        <v>501</v>
      </c>
      <c r="G46" s="34" t="s">
        <v>500</v>
      </c>
      <c r="H46" s="34" t="s">
        <v>500</v>
      </c>
      <c r="I46" s="34" t="s">
        <v>500</v>
      </c>
      <c r="J46" s="34" t="s">
        <v>500</v>
      </c>
      <c r="K46" s="34" t="s">
        <v>501</v>
      </c>
      <c r="L46" s="34">
        <v>50</v>
      </c>
      <c r="M46" s="34">
        <v>10</v>
      </c>
      <c r="N46" s="34"/>
      <c r="O46" s="34"/>
      <c r="P46" s="34"/>
      <c r="Q46" s="34"/>
      <c r="R46" s="34"/>
      <c r="S46" s="34"/>
      <c r="T46" s="34"/>
      <c r="U46" s="34"/>
      <c r="V46" s="34"/>
    </row>
    <row r="47" spans="1:22" ht="15" x14ac:dyDescent="0.2">
      <c r="A47" s="37" t="s">
        <v>556</v>
      </c>
      <c r="B47" s="34" t="s">
        <v>526</v>
      </c>
      <c r="C47" s="34" t="s">
        <v>500</v>
      </c>
      <c r="D47" s="34" t="s">
        <v>501</v>
      </c>
      <c r="E47" s="34" t="s">
        <v>500</v>
      </c>
      <c r="F47" s="34" t="s">
        <v>501</v>
      </c>
      <c r="G47" s="34" t="s">
        <v>501</v>
      </c>
      <c r="H47" s="34" t="s">
        <v>500</v>
      </c>
      <c r="I47" s="34" t="s">
        <v>500</v>
      </c>
      <c r="J47" s="34" t="s">
        <v>500</v>
      </c>
      <c r="K47" s="34" t="s">
        <v>501</v>
      </c>
      <c r="L47" s="34">
        <v>45</v>
      </c>
      <c r="M47" s="34">
        <v>10</v>
      </c>
      <c r="N47" s="34"/>
      <c r="O47" s="34"/>
      <c r="P47" s="34"/>
      <c r="Q47" s="34"/>
      <c r="R47" s="34"/>
      <c r="S47" s="34"/>
      <c r="T47" s="34"/>
      <c r="U47" s="34"/>
      <c r="V47" s="34"/>
    </row>
    <row r="48" spans="1:22" ht="15" x14ac:dyDescent="0.2">
      <c r="A48" s="37" t="s">
        <v>557</v>
      </c>
      <c r="B48" s="34" t="s">
        <v>526</v>
      </c>
      <c r="C48" s="34" t="s">
        <v>501</v>
      </c>
      <c r="D48" s="34" t="s">
        <v>501</v>
      </c>
      <c r="E48" s="34" t="s">
        <v>500</v>
      </c>
      <c r="F48" s="34" t="s">
        <v>501</v>
      </c>
      <c r="G48" s="34" t="s">
        <v>500</v>
      </c>
      <c r="H48" s="34" t="s">
        <v>500</v>
      </c>
      <c r="I48" s="34" t="s">
        <v>500</v>
      </c>
      <c r="J48" s="34" t="s">
        <v>500</v>
      </c>
      <c r="K48" s="34" t="s">
        <v>501</v>
      </c>
      <c r="L48" s="34">
        <v>50</v>
      </c>
      <c r="M48" s="34">
        <v>10</v>
      </c>
      <c r="N48" s="34"/>
      <c r="O48" s="34"/>
      <c r="P48" s="34"/>
      <c r="Q48" s="34"/>
      <c r="R48" s="34"/>
      <c r="S48" s="34"/>
      <c r="T48" s="34"/>
      <c r="U48" s="34"/>
      <c r="V48" s="34"/>
    </row>
    <row r="49" spans="1:22" ht="15" x14ac:dyDescent="0.2">
      <c r="A49" s="37" t="s">
        <v>558</v>
      </c>
      <c r="B49" s="34" t="s">
        <v>526</v>
      </c>
      <c r="C49" s="34" t="s">
        <v>500</v>
      </c>
      <c r="D49" s="34" t="s">
        <v>500</v>
      </c>
      <c r="E49" s="34" t="s">
        <v>500</v>
      </c>
      <c r="F49" s="34" t="s">
        <v>500</v>
      </c>
      <c r="G49" s="34" t="s">
        <v>500</v>
      </c>
      <c r="H49" s="34" t="s">
        <v>500</v>
      </c>
      <c r="I49" s="34" t="s">
        <v>500</v>
      </c>
      <c r="J49" s="34" t="s">
        <v>501</v>
      </c>
      <c r="K49" s="34" t="s">
        <v>501</v>
      </c>
      <c r="L49" s="34">
        <v>45</v>
      </c>
      <c r="M49" s="34">
        <v>10</v>
      </c>
      <c r="N49" s="34"/>
      <c r="O49" s="34"/>
      <c r="P49" s="34"/>
      <c r="Q49" s="34"/>
      <c r="R49" s="34"/>
      <c r="S49" s="34"/>
      <c r="T49" s="34"/>
      <c r="U49" s="34"/>
      <c r="V49" s="34"/>
    </row>
    <row r="50" spans="1:22" ht="15" x14ac:dyDescent="0.2">
      <c r="A50" s="37" t="s">
        <v>559</v>
      </c>
      <c r="B50" s="34" t="s">
        <v>526</v>
      </c>
      <c r="C50" s="34" t="s">
        <v>500</v>
      </c>
      <c r="D50" s="34" t="s">
        <v>501</v>
      </c>
      <c r="E50" s="34" t="s">
        <v>500</v>
      </c>
      <c r="F50" s="34" t="s">
        <v>501</v>
      </c>
      <c r="G50" s="34" t="s">
        <v>501</v>
      </c>
      <c r="H50" s="34" t="s">
        <v>500</v>
      </c>
      <c r="I50" s="34" t="s">
        <v>500</v>
      </c>
      <c r="J50" s="34" t="s">
        <v>500</v>
      </c>
      <c r="K50" s="34" t="s">
        <v>500</v>
      </c>
      <c r="L50" s="34">
        <v>40</v>
      </c>
      <c r="M50" s="34">
        <v>10</v>
      </c>
      <c r="N50" s="34"/>
      <c r="O50" s="34"/>
      <c r="P50" s="34"/>
      <c r="Q50" s="34"/>
      <c r="R50" s="34"/>
      <c r="S50" s="34"/>
      <c r="T50" s="34"/>
      <c r="U50" s="34"/>
      <c r="V50" s="34"/>
    </row>
    <row r="51" spans="1:22" ht="15" x14ac:dyDescent="0.2">
      <c r="A51" s="37" t="s">
        <v>560</v>
      </c>
      <c r="B51" s="34" t="s">
        <v>526</v>
      </c>
      <c r="C51" s="34" t="s">
        <v>500</v>
      </c>
      <c r="D51" s="34" t="s">
        <v>501</v>
      </c>
      <c r="E51" s="34" t="s">
        <v>500</v>
      </c>
      <c r="F51" s="34" t="s">
        <v>501</v>
      </c>
      <c r="G51" s="34" t="s">
        <v>500</v>
      </c>
      <c r="H51" s="34" t="s">
        <v>500</v>
      </c>
      <c r="I51" s="34" t="s">
        <v>500</v>
      </c>
      <c r="J51" s="34" t="s">
        <v>500</v>
      </c>
      <c r="K51" s="34" t="s">
        <v>501</v>
      </c>
      <c r="L51" s="34">
        <v>20</v>
      </c>
      <c r="M51" s="34">
        <v>10</v>
      </c>
      <c r="N51" s="34"/>
      <c r="O51" s="34"/>
      <c r="P51" s="34"/>
      <c r="Q51" s="34"/>
      <c r="R51" s="34"/>
      <c r="S51" s="34"/>
      <c r="T51" s="34"/>
      <c r="U51" s="34"/>
      <c r="V51" s="34"/>
    </row>
    <row r="52" spans="1:22" ht="15" x14ac:dyDescent="0.2">
      <c r="A52" s="37" t="s">
        <v>561</v>
      </c>
      <c r="B52" s="34" t="s">
        <v>526</v>
      </c>
      <c r="C52" s="34" t="s">
        <v>500</v>
      </c>
      <c r="D52" s="34" t="s">
        <v>501</v>
      </c>
      <c r="E52" s="34" t="s">
        <v>500</v>
      </c>
      <c r="F52" s="34" t="s">
        <v>501</v>
      </c>
      <c r="G52" s="34" t="s">
        <v>500</v>
      </c>
      <c r="H52" s="34" t="s">
        <v>500</v>
      </c>
      <c r="I52" s="34" t="s">
        <v>500</v>
      </c>
      <c r="J52" s="34" t="s">
        <v>500</v>
      </c>
      <c r="K52" s="34" t="s">
        <v>501</v>
      </c>
      <c r="L52" s="34">
        <v>44</v>
      </c>
      <c r="M52" s="34">
        <v>10</v>
      </c>
      <c r="N52" s="34"/>
      <c r="O52" s="34"/>
      <c r="P52" s="34"/>
      <c r="Q52" s="34"/>
      <c r="R52" s="34"/>
      <c r="S52" s="34"/>
      <c r="T52" s="34"/>
      <c r="U52" s="34"/>
      <c r="V52" s="34"/>
    </row>
    <row r="53" spans="1:22" ht="15" x14ac:dyDescent="0.2">
      <c r="A53" s="37" t="s">
        <v>562</v>
      </c>
      <c r="B53" s="34" t="s">
        <v>526</v>
      </c>
      <c r="C53" s="34" t="s">
        <v>501</v>
      </c>
      <c r="D53" s="34" t="s">
        <v>500</v>
      </c>
      <c r="E53" s="34" t="s">
        <v>500</v>
      </c>
      <c r="F53" s="34" t="s">
        <v>501</v>
      </c>
      <c r="G53" s="34" t="s">
        <v>500</v>
      </c>
      <c r="H53" s="34" t="s">
        <v>500</v>
      </c>
      <c r="I53" s="34" t="s">
        <v>500</v>
      </c>
      <c r="J53" s="34" t="s">
        <v>501</v>
      </c>
      <c r="K53" s="34" t="s">
        <v>501</v>
      </c>
      <c r="L53" s="34">
        <v>30</v>
      </c>
      <c r="M53" s="34">
        <v>10</v>
      </c>
      <c r="N53" s="34"/>
      <c r="O53" s="34"/>
      <c r="P53" s="34"/>
      <c r="Q53" s="34"/>
      <c r="R53" s="34"/>
      <c r="S53" s="34"/>
      <c r="T53" s="34"/>
      <c r="U53" s="34"/>
      <c r="V53" s="34"/>
    </row>
    <row r="54" spans="1:22" ht="15" x14ac:dyDescent="0.2">
      <c r="A54" s="37" t="s">
        <v>563</v>
      </c>
      <c r="B54" s="34" t="s">
        <v>526</v>
      </c>
      <c r="C54" s="34" t="s">
        <v>500</v>
      </c>
      <c r="D54" s="34" t="s">
        <v>501</v>
      </c>
      <c r="E54" s="34" t="s">
        <v>500</v>
      </c>
      <c r="F54" s="34" t="s">
        <v>501</v>
      </c>
      <c r="G54" s="34" t="s">
        <v>500</v>
      </c>
      <c r="H54" s="34" t="s">
        <v>500</v>
      </c>
      <c r="I54" s="34" t="s">
        <v>500</v>
      </c>
      <c r="J54" s="34" t="s">
        <v>500</v>
      </c>
      <c r="K54" s="34" t="s">
        <v>501</v>
      </c>
      <c r="L54" s="34">
        <v>25</v>
      </c>
      <c r="M54" s="34">
        <v>10</v>
      </c>
      <c r="N54" s="34"/>
      <c r="O54" s="34"/>
      <c r="P54" s="34"/>
      <c r="Q54" s="34"/>
      <c r="R54" s="34"/>
      <c r="S54" s="34"/>
      <c r="T54" s="34"/>
      <c r="U54" s="34"/>
      <c r="V54" s="34"/>
    </row>
    <row r="55" spans="1:22" ht="15" x14ac:dyDescent="0.2">
      <c r="A55" s="37" t="s">
        <v>564</v>
      </c>
      <c r="B55" s="34" t="s">
        <v>526</v>
      </c>
      <c r="C55" s="34" t="s">
        <v>500</v>
      </c>
      <c r="D55" s="34" t="s">
        <v>501</v>
      </c>
      <c r="E55" s="34" t="s">
        <v>500</v>
      </c>
      <c r="F55" s="34" t="s">
        <v>501</v>
      </c>
      <c r="G55" s="34" t="s">
        <v>500</v>
      </c>
      <c r="H55" s="34" t="s">
        <v>500</v>
      </c>
      <c r="I55" s="34" t="s">
        <v>500</v>
      </c>
      <c r="J55" s="34" t="s">
        <v>500</v>
      </c>
      <c r="K55" s="34" t="s">
        <v>501</v>
      </c>
      <c r="L55" s="34">
        <v>25</v>
      </c>
      <c r="M55" s="34">
        <v>10</v>
      </c>
      <c r="N55" s="34"/>
      <c r="O55" s="34"/>
      <c r="P55" s="34"/>
      <c r="Q55" s="34"/>
      <c r="R55" s="34"/>
      <c r="S55" s="34"/>
      <c r="T55" s="34"/>
      <c r="U55" s="34"/>
      <c r="V55" s="34"/>
    </row>
    <row r="56" spans="1:22" ht="15" x14ac:dyDescent="0.2">
      <c r="A56" s="37" t="s">
        <v>565</v>
      </c>
      <c r="B56" s="34" t="s">
        <v>526</v>
      </c>
      <c r="C56" s="34" t="s">
        <v>500</v>
      </c>
      <c r="D56" s="34" t="s">
        <v>501</v>
      </c>
      <c r="E56" s="34" t="s">
        <v>500</v>
      </c>
      <c r="F56" s="34" t="s">
        <v>500</v>
      </c>
      <c r="G56" s="34" t="s">
        <v>501</v>
      </c>
      <c r="H56" s="34" t="s">
        <v>500</v>
      </c>
      <c r="I56" s="34" t="s">
        <v>500</v>
      </c>
      <c r="J56" s="34" t="s">
        <v>500</v>
      </c>
      <c r="K56" s="34" t="s">
        <v>501</v>
      </c>
      <c r="L56" s="34">
        <v>30</v>
      </c>
      <c r="M56" s="34">
        <v>10</v>
      </c>
      <c r="N56" s="34"/>
      <c r="O56" s="34"/>
      <c r="P56" s="34"/>
      <c r="Q56" s="34"/>
      <c r="R56" s="34"/>
      <c r="S56" s="34"/>
      <c r="T56" s="34"/>
      <c r="U56" s="34"/>
      <c r="V56" s="34"/>
    </row>
    <row r="57" spans="1:22" ht="15" x14ac:dyDescent="0.2">
      <c r="A57" s="37" t="s">
        <v>566</v>
      </c>
      <c r="B57" s="34" t="s">
        <v>526</v>
      </c>
      <c r="C57" s="34" t="s">
        <v>500</v>
      </c>
      <c r="D57" s="34" t="s">
        <v>500</v>
      </c>
      <c r="E57" s="34" t="s">
        <v>500</v>
      </c>
      <c r="F57" s="34" t="s">
        <v>500</v>
      </c>
      <c r="G57" s="34" t="s">
        <v>501</v>
      </c>
      <c r="H57" s="34" t="s">
        <v>500</v>
      </c>
      <c r="I57" s="34" t="s">
        <v>500</v>
      </c>
      <c r="J57" s="34" t="s">
        <v>500</v>
      </c>
      <c r="K57" s="34" t="s">
        <v>501</v>
      </c>
      <c r="L57" s="34">
        <v>50</v>
      </c>
      <c r="M57" s="34">
        <v>10</v>
      </c>
      <c r="N57" s="34"/>
      <c r="O57" s="34"/>
      <c r="P57" s="34"/>
      <c r="Q57" s="34"/>
      <c r="R57" s="34"/>
      <c r="S57" s="34"/>
      <c r="T57" s="34"/>
      <c r="U57" s="34"/>
      <c r="V57" s="34"/>
    </row>
    <row r="58" spans="1:22" ht="15" x14ac:dyDescent="0.2">
      <c r="A58" s="37" t="s">
        <v>567</v>
      </c>
      <c r="B58" s="34" t="s">
        <v>526</v>
      </c>
      <c r="C58" s="34" t="s">
        <v>500</v>
      </c>
      <c r="D58" s="34" t="s">
        <v>501</v>
      </c>
      <c r="E58" s="34" t="s">
        <v>500</v>
      </c>
      <c r="F58" s="34" t="s">
        <v>501</v>
      </c>
      <c r="G58" s="34" t="s">
        <v>500</v>
      </c>
      <c r="H58" s="34" t="s">
        <v>500</v>
      </c>
      <c r="I58" s="34" t="s">
        <v>500</v>
      </c>
      <c r="J58" s="34" t="s">
        <v>500</v>
      </c>
      <c r="K58" s="34" t="s">
        <v>501</v>
      </c>
      <c r="L58" s="34">
        <v>50</v>
      </c>
      <c r="M58" s="34">
        <v>10</v>
      </c>
      <c r="N58" s="34"/>
      <c r="O58" s="34"/>
      <c r="P58" s="34"/>
      <c r="Q58" s="34"/>
      <c r="R58" s="34"/>
      <c r="S58" s="34"/>
      <c r="T58" s="34"/>
      <c r="U58" s="34"/>
      <c r="V58" s="34"/>
    </row>
    <row r="59" spans="1:22" ht="15" x14ac:dyDescent="0.2">
      <c r="A59" s="37" t="s">
        <v>568</v>
      </c>
      <c r="B59" s="34" t="s">
        <v>526</v>
      </c>
      <c r="C59" s="34" t="s">
        <v>500</v>
      </c>
      <c r="D59" s="34" t="s">
        <v>501</v>
      </c>
      <c r="E59" s="34" t="s">
        <v>500</v>
      </c>
      <c r="F59" s="34" t="s">
        <v>501</v>
      </c>
      <c r="G59" s="34" t="s">
        <v>500</v>
      </c>
      <c r="H59" s="34" t="s">
        <v>500</v>
      </c>
      <c r="I59" s="34" t="s">
        <v>500</v>
      </c>
      <c r="J59" s="34" t="s">
        <v>500</v>
      </c>
      <c r="K59" s="34" t="s">
        <v>501</v>
      </c>
      <c r="L59" s="34">
        <v>20</v>
      </c>
      <c r="M59" s="34">
        <v>10</v>
      </c>
      <c r="N59" s="34"/>
      <c r="O59" s="34"/>
      <c r="P59" s="34"/>
      <c r="Q59" s="34"/>
      <c r="R59" s="34"/>
      <c r="S59" s="34"/>
      <c r="T59" s="34"/>
      <c r="U59" s="34"/>
      <c r="V59" s="34"/>
    </row>
    <row r="60" spans="1:22" ht="15" x14ac:dyDescent="0.2">
      <c r="A60" s="37" t="s">
        <v>569</v>
      </c>
      <c r="B60" s="34" t="s">
        <v>526</v>
      </c>
      <c r="C60" s="34" t="s">
        <v>500</v>
      </c>
      <c r="D60" s="34" t="s">
        <v>501</v>
      </c>
      <c r="E60" s="34" t="s">
        <v>500</v>
      </c>
      <c r="F60" s="34" t="s">
        <v>501</v>
      </c>
      <c r="G60" s="34" t="s">
        <v>500</v>
      </c>
      <c r="H60" s="34" t="s">
        <v>500</v>
      </c>
      <c r="I60" s="34" t="s">
        <v>500</v>
      </c>
      <c r="J60" s="34" t="s">
        <v>500</v>
      </c>
      <c r="K60" s="34" t="s">
        <v>501</v>
      </c>
      <c r="L60" s="34">
        <v>50</v>
      </c>
      <c r="M60" s="34">
        <v>10</v>
      </c>
      <c r="N60" s="34"/>
      <c r="O60" s="34"/>
      <c r="P60" s="34"/>
      <c r="Q60" s="34"/>
      <c r="R60" s="34"/>
      <c r="S60" s="34"/>
      <c r="T60" s="34"/>
      <c r="U60" s="34"/>
      <c r="V60" s="34"/>
    </row>
    <row r="61" spans="1:22" ht="15" x14ac:dyDescent="0.2">
      <c r="A61" s="37" t="s">
        <v>570</v>
      </c>
      <c r="B61" s="34" t="s">
        <v>526</v>
      </c>
      <c r="C61" s="34" t="s">
        <v>501</v>
      </c>
      <c r="D61" s="34" t="s">
        <v>501</v>
      </c>
      <c r="E61" s="34" t="s">
        <v>500</v>
      </c>
      <c r="F61" s="34" t="s">
        <v>501</v>
      </c>
      <c r="G61" s="34" t="s">
        <v>501</v>
      </c>
      <c r="H61" s="34" t="s">
        <v>500</v>
      </c>
      <c r="I61" s="34" t="s">
        <v>500</v>
      </c>
      <c r="J61" s="34" t="s">
        <v>500</v>
      </c>
      <c r="K61" s="34" t="s">
        <v>500</v>
      </c>
      <c r="L61" s="34">
        <v>32</v>
      </c>
      <c r="M61" s="34">
        <v>10</v>
      </c>
      <c r="N61" s="34"/>
      <c r="O61" s="34"/>
      <c r="P61" s="34"/>
      <c r="Q61" s="34"/>
      <c r="R61" s="34"/>
      <c r="S61" s="34"/>
      <c r="T61" s="34"/>
      <c r="U61" s="34"/>
      <c r="V61" s="34"/>
    </row>
    <row r="62" spans="1:22" ht="15" x14ac:dyDescent="0.2">
      <c r="A62" s="37" t="s">
        <v>571</v>
      </c>
      <c r="B62" s="34" t="s">
        <v>526</v>
      </c>
      <c r="C62" s="34" t="s">
        <v>500</v>
      </c>
      <c r="D62" s="34" t="s">
        <v>501</v>
      </c>
      <c r="E62" s="34" t="s">
        <v>500</v>
      </c>
      <c r="F62" s="34" t="s">
        <v>501</v>
      </c>
      <c r="G62" s="34" t="s">
        <v>500</v>
      </c>
      <c r="H62" s="34" t="s">
        <v>500</v>
      </c>
      <c r="I62" s="34" t="s">
        <v>500</v>
      </c>
      <c r="J62" s="34" t="s">
        <v>500</v>
      </c>
      <c r="K62" s="34" t="s">
        <v>501</v>
      </c>
      <c r="L62" s="34">
        <v>25</v>
      </c>
      <c r="M62" s="34">
        <v>10</v>
      </c>
      <c r="N62" s="34"/>
      <c r="O62" s="34"/>
      <c r="P62" s="34"/>
      <c r="Q62" s="34"/>
      <c r="R62" s="34"/>
      <c r="S62" s="34"/>
      <c r="T62" s="34"/>
      <c r="U62" s="34"/>
      <c r="V62" s="34"/>
    </row>
    <row r="63" spans="1:22" ht="15" x14ac:dyDescent="0.2">
      <c r="A63" s="37" t="s">
        <v>572</v>
      </c>
      <c r="B63" s="34" t="s">
        <v>526</v>
      </c>
      <c r="C63" s="34" t="s">
        <v>500</v>
      </c>
      <c r="D63" s="34" t="s">
        <v>501</v>
      </c>
      <c r="E63" s="34" t="s">
        <v>500</v>
      </c>
      <c r="F63" s="34" t="s">
        <v>501</v>
      </c>
      <c r="G63" s="34" t="s">
        <v>500</v>
      </c>
      <c r="H63" s="34" t="s">
        <v>500</v>
      </c>
      <c r="I63" s="34" t="s">
        <v>500</v>
      </c>
      <c r="J63" s="34" t="s">
        <v>500</v>
      </c>
      <c r="K63" s="34" t="s">
        <v>501</v>
      </c>
      <c r="L63" s="34">
        <v>30</v>
      </c>
      <c r="M63" s="34">
        <v>10</v>
      </c>
      <c r="N63" s="34"/>
      <c r="O63" s="34"/>
      <c r="P63" s="34"/>
      <c r="Q63" s="34"/>
      <c r="R63" s="34"/>
      <c r="S63" s="34"/>
      <c r="T63" s="34"/>
      <c r="U63" s="34"/>
      <c r="V63" s="34"/>
    </row>
    <row r="64" spans="1:22" ht="15" x14ac:dyDescent="0.2">
      <c r="A64" s="37" t="s">
        <v>573</v>
      </c>
      <c r="B64" s="34" t="s">
        <v>526</v>
      </c>
      <c r="C64" s="34" t="s">
        <v>500</v>
      </c>
      <c r="D64" s="34" t="s">
        <v>501</v>
      </c>
      <c r="E64" s="34" t="s">
        <v>500</v>
      </c>
      <c r="F64" s="34" t="s">
        <v>501</v>
      </c>
      <c r="G64" s="34" t="s">
        <v>500</v>
      </c>
      <c r="H64" s="34" t="s">
        <v>500</v>
      </c>
      <c r="I64" s="34" t="s">
        <v>500</v>
      </c>
      <c r="J64" s="34" t="s">
        <v>501</v>
      </c>
      <c r="K64" s="34" t="s">
        <v>501</v>
      </c>
      <c r="L64" s="34">
        <v>22</v>
      </c>
      <c r="M64" s="34">
        <v>10</v>
      </c>
      <c r="N64" s="34"/>
      <c r="O64" s="34"/>
      <c r="P64" s="34"/>
      <c r="Q64" s="34"/>
      <c r="R64" s="34"/>
      <c r="S64" s="34"/>
      <c r="T64" s="34"/>
      <c r="U64" s="34"/>
      <c r="V64" s="34"/>
    </row>
    <row r="65" spans="1:22" ht="15" x14ac:dyDescent="0.2">
      <c r="A65" s="37" t="s">
        <v>574</v>
      </c>
      <c r="B65" s="34" t="s">
        <v>526</v>
      </c>
      <c r="C65" s="34" t="s">
        <v>500</v>
      </c>
      <c r="D65" s="34" t="s">
        <v>501</v>
      </c>
      <c r="E65" s="34" t="s">
        <v>500</v>
      </c>
      <c r="F65" s="34" t="s">
        <v>500</v>
      </c>
      <c r="G65" s="34" t="s">
        <v>500</v>
      </c>
      <c r="H65" s="34" t="s">
        <v>500</v>
      </c>
      <c r="I65" s="34" t="s">
        <v>500</v>
      </c>
      <c r="J65" s="34" t="s">
        <v>500</v>
      </c>
      <c r="K65" s="34" t="s">
        <v>501</v>
      </c>
      <c r="L65" s="34">
        <v>22</v>
      </c>
      <c r="M65" s="34">
        <v>10</v>
      </c>
      <c r="N65" s="34"/>
      <c r="O65" s="34"/>
      <c r="P65" s="34"/>
      <c r="Q65" s="34"/>
      <c r="R65" s="34"/>
      <c r="S65" s="34"/>
      <c r="T65" s="34"/>
      <c r="U65" s="34"/>
      <c r="V65" s="34"/>
    </row>
    <row r="66" spans="1:22" ht="15" x14ac:dyDescent="0.2">
      <c r="A66" s="37" t="s">
        <v>575</v>
      </c>
      <c r="B66" s="34" t="s">
        <v>526</v>
      </c>
      <c r="C66" s="34" t="s">
        <v>500</v>
      </c>
      <c r="D66" s="34" t="s">
        <v>501</v>
      </c>
      <c r="E66" s="34" t="s">
        <v>500</v>
      </c>
      <c r="F66" s="34" t="s">
        <v>501</v>
      </c>
      <c r="G66" s="34" t="s">
        <v>501</v>
      </c>
      <c r="H66" s="34" t="s">
        <v>500</v>
      </c>
      <c r="I66" s="34" t="s">
        <v>500</v>
      </c>
      <c r="J66" s="34" t="s">
        <v>500</v>
      </c>
      <c r="K66" s="34" t="s">
        <v>501</v>
      </c>
      <c r="L66" s="34">
        <v>20</v>
      </c>
      <c r="M66" s="34">
        <v>10</v>
      </c>
      <c r="N66" s="34"/>
      <c r="O66" s="34"/>
      <c r="P66" s="34"/>
      <c r="Q66" s="34"/>
      <c r="R66" s="34"/>
      <c r="S66" s="34"/>
      <c r="T66" s="34"/>
      <c r="U66" s="34"/>
      <c r="V66" s="34"/>
    </row>
    <row r="67" spans="1:22" ht="15" x14ac:dyDescent="0.2">
      <c r="A67" s="37" t="s">
        <v>576</v>
      </c>
      <c r="B67" s="34" t="s">
        <v>526</v>
      </c>
      <c r="C67" s="34" t="s">
        <v>500</v>
      </c>
      <c r="D67" s="34" t="s">
        <v>501</v>
      </c>
      <c r="E67" s="34" t="s">
        <v>500</v>
      </c>
      <c r="F67" s="34" t="s">
        <v>500</v>
      </c>
      <c r="G67" s="34" t="s">
        <v>501</v>
      </c>
      <c r="H67" s="34" t="s">
        <v>500</v>
      </c>
      <c r="I67" s="34" t="s">
        <v>500</v>
      </c>
      <c r="J67" s="34" t="s">
        <v>501</v>
      </c>
      <c r="K67" s="34" t="s">
        <v>501</v>
      </c>
      <c r="L67" s="34">
        <v>32</v>
      </c>
      <c r="M67" s="34">
        <v>10</v>
      </c>
      <c r="N67" s="34"/>
      <c r="O67" s="34"/>
      <c r="P67" s="34"/>
      <c r="Q67" s="34"/>
      <c r="R67" s="34"/>
      <c r="S67" s="34"/>
      <c r="T67" s="34"/>
      <c r="U67" s="34"/>
      <c r="V67" s="34"/>
    </row>
    <row r="68" spans="1:22" ht="15" x14ac:dyDescent="0.2">
      <c r="A68" s="37" t="s">
        <v>577</v>
      </c>
      <c r="B68" s="34" t="s">
        <v>526</v>
      </c>
      <c r="C68" s="34" t="s">
        <v>500</v>
      </c>
      <c r="D68" s="34" t="s">
        <v>501</v>
      </c>
      <c r="E68" s="34" t="s">
        <v>500</v>
      </c>
      <c r="F68" s="34" t="s">
        <v>501</v>
      </c>
      <c r="G68" s="34" t="s">
        <v>501</v>
      </c>
      <c r="H68" s="34" t="s">
        <v>500</v>
      </c>
      <c r="I68" s="34" t="s">
        <v>501</v>
      </c>
      <c r="J68" s="34" t="s">
        <v>500</v>
      </c>
      <c r="K68" s="34" t="s">
        <v>501</v>
      </c>
      <c r="L68" s="34">
        <v>20</v>
      </c>
      <c r="M68" s="34">
        <v>10</v>
      </c>
      <c r="N68" s="34"/>
      <c r="O68" s="34"/>
      <c r="P68" s="34"/>
      <c r="Q68" s="34"/>
      <c r="R68" s="34"/>
      <c r="S68" s="34"/>
      <c r="T68" s="34"/>
      <c r="U68" s="34"/>
      <c r="V68" s="34"/>
    </row>
    <row r="69" spans="1:22" ht="15" x14ac:dyDescent="0.2">
      <c r="A69" s="37" t="s">
        <v>578</v>
      </c>
      <c r="B69" s="34" t="s">
        <v>513</v>
      </c>
      <c r="C69" s="34" t="s">
        <v>501</v>
      </c>
      <c r="D69" s="34" t="s">
        <v>501</v>
      </c>
      <c r="E69" s="34" t="s">
        <v>500</v>
      </c>
      <c r="F69" s="34" t="s">
        <v>501</v>
      </c>
      <c r="G69" s="34" t="s">
        <v>501</v>
      </c>
      <c r="H69" s="34" t="s">
        <v>500</v>
      </c>
      <c r="I69" s="34" t="s">
        <v>500</v>
      </c>
      <c r="J69" s="34" t="s">
        <v>501</v>
      </c>
      <c r="K69" s="34" t="s">
        <v>501</v>
      </c>
      <c r="L69" s="34">
        <v>40</v>
      </c>
      <c r="M69" s="34">
        <v>20</v>
      </c>
      <c r="N69" s="34"/>
      <c r="O69" s="34"/>
      <c r="P69" s="34"/>
      <c r="Q69" s="34"/>
      <c r="R69" s="34"/>
      <c r="S69" s="34"/>
      <c r="T69" s="34"/>
      <c r="U69" s="34"/>
      <c r="V69" s="34"/>
    </row>
    <row r="70" spans="1:22" ht="15" x14ac:dyDescent="0.2">
      <c r="A70" s="37" t="s">
        <v>579</v>
      </c>
      <c r="B70" s="34" t="s">
        <v>513</v>
      </c>
      <c r="C70" s="34" t="s">
        <v>501</v>
      </c>
      <c r="D70" s="34" t="s">
        <v>501</v>
      </c>
      <c r="E70" s="34" t="s">
        <v>500</v>
      </c>
      <c r="F70" s="34" t="s">
        <v>501</v>
      </c>
      <c r="G70" s="34" t="s">
        <v>501</v>
      </c>
      <c r="H70" s="34" t="s">
        <v>500</v>
      </c>
      <c r="I70" s="34" t="s">
        <v>500</v>
      </c>
      <c r="J70" s="34" t="s">
        <v>501</v>
      </c>
      <c r="K70" s="34" t="s">
        <v>501</v>
      </c>
      <c r="L70" s="34">
        <v>44</v>
      </c>
      <c r="M70" s="34">
        <v>20</v>
      </c>
      <c r="N70" s="34"/>
      <c r="O70" s="34"/>
      <c r="P70" s="34"/>
      <c r="Q70" s="34"/>
      <c r="R70" s="34"/>
      <c r="S70" s="34"/>
      <c r="T70" s="34"/>
      <c r="U70" s="34"/>
      <c r="V70" s="34"/>
    </row>
    <row r="71" spans="1:22" ht="15" x14ac:dyDescent="0.2">
      <c r="A71" s="37" t="s">
        <v>580</v>
      </c>
      <c r="B71" s="34" t="s">
        <v>513</v>
      </c>
      <c r="C71" s="34" t="s">
        <v>500</v>
      </c>
      <c r="D71" s="34" t="s">
        <v>501</v>
      </c>
      <c r="E71" s="34" t="s">
        <v>500</v>
      </c>
      <c r="F71" s="34" t="s">
        <v>501</v>
      </c>
      <c r="G71" s="34" t="s">
        <v>501</v>
      </c>
      <c r="H71" s="34" t="s">
        <v>500</v>
      </c>
      <c r="I71" s="34" t="s">
        <v>500</v>
      </c>
      <c r="J71" s="34" t="s">
        <v>501</v>
      </c>
      <c r="K71" s="34" t="s">
        <v>501</v>
      </c>
      <c r="L71" s="34">
        <v>40</v>
      </c>
      <c r="M71" s="34">
        <v>20</v>
      </c>
      <c r="N71" s="34"/>
      <c r="O71" s="34"/>
      <c r="P71" s="34"/>
      <c r="Q71" s="34"/>
      <c r="R71" s="34"/>
      <c r="S71" s="34"/>
      <c r="T71" s="34"/>
      <c r="U71" s="34"/>
      <c r="V71" s="34"/>
    </row>
    <row r="72" spans="1:22" ht="15" x14ac:dyDescent="0.2">
      <c r="A72" s="37" t="s">
        <v>581</v>
      </c>
      <c r="B72" s="34" t="s">
        <v>513</v>
      </c>
      <c r="C72" s="34" t="s">
        <v>501</v>
      </c>
      <c r="D72" s="34" t="s">
        <v>501</v>
      </c>
      <c r="E72" s="34" t="s">
        <v>500</v>
      </c>
      <c r="F72" s="34" t="s">
        <v>501</v>
      </c>
      <c r="G72" s="34" t="s">
        <v>501</v>
      </c>
      <c r="H72" s="34" t="s">
        <v>501</v>
      </c>
      <c r="I72" s="34" t="s">
        <v>500</v>
      </c>
      <c r="J72" s="34" t="s">
        <v>501</v>
      </c>
      <c r="K72" s="34" t="s">
        <v>501</v>
      </c>
      <c r="L72" s="34">
        <v>40</v>
      </c>
      <c r="M72" s="34">
        <v>20</v>
      </c>
      <c r="N72" s="34"/>
      <c r="O72" s="34"/>
      <c r="P72" s="34"/>
      <c r="Q72" s="34"/>
      <c r="R72" s="34"/>
      <c r="S72" s="34"/>
      <c r="T72" s="34"/>
      <c r="U72" s="34"/>
      <c r="V72" s="34"/>
    </row>
    <row r="73" spans="1:22" ht="15" x14ac:dyDescent="0.2">
      <c r="A73" s="37" t="s">
        <v>582</v>
      </c>
      <c r="B73" s="34" t="s">
        <v>513</v>
      </c>
      <c r="C73" s="34" t="s">
        <v>501</v>
      </c>
      <c r="D73" s="34" t="s">
        <v>501</v>
      </c>
      <c r="E73" s="34" t="s">
        <v>500</v>
      </c>
      <c r="F73" s="34" t="s">
        <v>501</v>
      </c>
      <c r="G73" s="34" t="s">
        <v>501</v>
      </c>
      <c r="H73" s="34" t="s">
        <v>500</v>
      </c>
      <c r="I73" s="34" t="s">
        <v>500</v>
      </c>
      <c r="J73" s="34" t="s">
        <v>501</v>
      </c>
      <c r="K73" s="34" t="s">
        <v>501</v>
      </c>
      <c r="L73" s="34">
        <v>44</v>
      </c>
      <c r="M73" s="34">
        <v>20</v>
      </c>
      <c r="N73" s="34"/>
      <c r="O73" s="34"/>
      <c r="P73" s="34"/>
      <c r="Q73" s="34"/>
      <c r="R73" s="34"/>
      <c r="S73" s="34"/>
      <c r="T73" s="34"/>
      <c r="U73" s="34"/>
      <c r="V73" s="34"/>
    </row>
    <row r="74" spans="1:22" ht="15" x14ac:dyDescent="0.2">
      <c r="A74" s="37" t="s">
        <v>583</v>
      </c>
      <c r="B74" s="34" t="s">
        <v>513</v>
      </c>
      <c r="C74" s="34" t="s">
        <v>501</v>
      </c>
      <c r="D74" s="34" t="s">
        <v>501</v>
      </c>
      <c r="E74" s="34" t="s">
        <v>500</v>
      </c>
      <c r="F74" s="34" t="s">
        <v>501</v>
      </c>
      <c r="G74" s="34" t="s">
        <v>501</v>
      </c>
      <c r="H74" s="34" t="s">
        <v>500</v>
      </c>
      <c r="I74" s="34" t="s">
        <v>500</v>
      </c>
      <c r="J74" s="34" t="s">
        <v>501</v>
      </c>
      <c r="K74" s="34" t="s">
        <v>501</v>
      </c>
      <c r="L74" s="34">
        <v>40</v>
      </c>
      <c r="M74" s="34">
        <v>20</v>
      </c>
      <c r="N74" s="34"/>
      <c r="O74" s="34"/>
      <c r="P74" s="34"/>
      <c r="Q74" s="34"/>
      <c r="R74" s="34"/>
      <c r="S74" s="34"/>
      <c r="T74" s="34"/>
      <c r="U74" s="34"/>
      <c r="V74" s="34"/>
    </row>
    <row r="75" spans="1:22" ht="15" x14ac:dyDescent="0.2">
      <c r="A75" s="37" t="s">
        <v>584</v>
      </c>
      <c r="B75" s="34" t="s">
        <v>513</v>
      </c>
      <c r="C75" s="34" t="s">
        <v>501</v>
      </c>
      <c r="D75" s="34" t="s">
        <v>501</v>
      </c>
      <c r="E75" s="34" t="s">
        <v>500</v>
      </c>
      <c r="F75" s="34" t="s">
        <v>501</v>
      </c>
      <c r="G75" s="34" t="s">
        <v>501</v>
      </c>
      <c r="H75" s="34" t="s">
        <v>500</v>
      </c>
      <c r="I75" s="34" t="s">
        <v>500</v>
      </c>
      <c r="J75" s="34" t="s">
        <v>501</v>
      </c>
      <c r="K75" s="34" t="s">
        <v>501</v>
      </c>
      <c r="L75" s="34">
        <v>44</v>
      </c>
      <c r="M75" s="34">
        <v>20</v>
      </c>
      <c r="N75" s="34"/>
      <c r="O75" s="34"/>
      <c r="P75" s="34"/>
      <c r="Q75" s="34"/>
      <c r="R75" s="34"/>
      <c r="S75" s="34"/>
      <c r="T75" s="34"/>
      <c r="U75" s="34"/>
      <c r="V75" s="34"/>
    </row>
    <row r="76" spans="1:22" ht="15" x14ac:dyDescent="0.2">
      <c r="A76" s="37" t="s">
        <v>585</v>
      </c>
      <c r="B76" s="34" t="s">
        <v>513</v>
      </c>
      <c r="C76" s="34" t="s">
        <v>501</v>
      </c>
      <c r="D76" s="34" t="s">
        <v>501</v>
      </c>
      <c r="E76" s="34" t="s">
        <v>500</v>
      </c>
      <c r="F76" s="34" t="s">
        <v>501</v>
      </c>
      <c r="G76" s="34" t="s">
        <v>501</v>
      </c>
      <c r="H76" s="34" t="s">
        <v>500</v>
      </c>
      <c r="I76" s="34" t="s">
        <v>500</v>
      </c>
      <c r="J76" s="34" t="s">
        <v>501</v>
      </c>
      <c r="K76" s="34" t="s">
        <v>501</v>
      </c>
      <c r="L76" s="34">
        <v>43</v>
      </c>
      <c r="M76" s="34">
        <v>20</v>
      </c>
      <c r="N76" s="34"/>
      <c r="O76" s="34"/>
      <c r="P76" s="34"/>
      <c r="Q76" s="34"/>
      <c r="R76" s="34"/>
      <c r="S76" s="34"/>
      <c r="T76" s="34"/>
      <c r="U76" s="34"/>
      <c r="V76" s="34"/>
    </row>
    <row r="77" spans="1:22" ht="15" x14ac:dyDescent="0.2">
      <c r="A77" s="37" t="s">
        <v>586</v>
      </c>
      <c r="B77" s="34" t="s">
        <v>513</v>
      </c>
      <c r="C77" s="34" t="s">
        <v>501</v>
      </c>
      <c r="D77" s="34" t="s">
        <v>501</v>
      </c>
      <c r="E77" s="34" t="s">
        <v>500</v>
      </c>
      <c r="F77" s="34" t="s">
        <v>501</v>
      </c>
      <c r="G77" s="34" t="s">
        <v>501</v>
      </c>
      <c r="H77" s="34" t="s">
        <v>500</v>
      </c>
      <c r="I77" s="34" t="s">
        <v>500</v>
      </c>
      <c r="J77" s="34" t="s">
        <v>501</v>
      </c>
      <c r="K77" s="34" t="s">
        <v>501</v>
      </c>
      <c r="L77" s="34">
        <v>48</v>
      </c>
      <c r="M77" s="34">
        <v>22</v>
      </c>
      <c r="N77" s="34"/>
      <c r="O77" s="34"/>
      <c r="P77" s="34"/>
      <c r="Q77" s="34"/>
      <c r="R77" s="34"/>
      <c r="S77" s="34"/>
      <c r="T77" s="34"/>
      <c r="U77" s="34"/>
      <c r="V77" s="34"/>
    </row>
    <row r="78" spans="1:22" ht="15" x14ac:dyDescent="0.2">
      <c r="A78" s="37" t="s">
        <v>587</v>
      </c>
      <c r="B78" s="34" t="s">
        <v>513</v>
      </c>
      <c r="C78" s="34" t="s">
        <v>501</v>
      </c>
      <c r="D78" s="34" t="s">
        <v>501</v>
      </c>
      <c r="E78" s="34" t="s">
        <v>500</v>
      </c>
      <c r="F78" s="34" t="s">
        <v>501</v>
      </c>
      <c r="G78" s="34" t="s">
        <v>501</v>
      </c>
      <c r="H78" s="34" t="s">
        <v>500</v>
      </c>
      <c r="I78" s="34" t="s">
        <v>500</v>
      </c>
      <c r="J78" s="34" t="s">
        <v>501</v>
      </c>
      <c r="K78" s="34" t="s">
        <v>501</v>
      </c>
      <c r="L78" s="34">
        <v>50</v>
      </c>
      <c r="M78" s="34">
        <v>22</v>
      </c>
      <c r="N78" s="34"/>
      <c r="O78" s="34"/>
      <c r="P78" s="34"/>
      <c r="Q78" s="34"/>
      <c r="R78" s="34"/>
      <c r="S78" s="34"/>
      <c r="T78" s="34"/>
      <c r="U78" s="34"/>
      <c r="V78" s="34"/>
    </row>
    <row r="79" spans="1:22" ht="15" x14ac:dyDescent="0.2">
      <c r="A79" s="37" t="s">
        <v>588</v>
      </c>
      <c r="B79" s="34" t="s">
        <v>513</v>
      </c>
      <c r="C79" s="34" t="s">
        <v>501</v>
      </c>
      <c r="D79" s="34" t="s">
        <v>501</v>
      </c>
      <c r="E79" s="34" t="s">
        <v>500</v>
      </c>
      <c r="F79" s="34" t="s">
        <v>500</v>
      </c>
      <c r="G79" s="34" t="s">
        <v>500</v>
      </c>
      <c r="H79" s="34" t="s">
        <v>500</v>
      </c>
      <c r="I79" s="34" t="s">
        <v>500</v>
      </c>
      <c r="J79" s="34" t="s">
        <v>501</v>
      </c>
      <c r="K79" s="34" t="s">
        <v>501</v>
      </c>
      <c r="L79" s="34">
        <v>51</v>
      </c>
      <c r="M79" s="34">
        <v>24</v>
      </c>
      <c r="N79" s="34"/>
      <c r="O79" s="34"/>
      <c r="P79" s="34"/>
      <c r="Q79" s="34"/>
      <c r="R79" s="34"/>
      <c r="S79" s="34"/>
      <c r="T79" s="34"/>
      <c r="U79" s="34"/>
      <c r="V79" s="34"/>
    </row>
    <row r="80" spans="1:22" ht="15" x14ac:dyDescent="0.2">
      <c r="A80" s="37" t="s">
        <v>589</v>
      </c>
      <c r="B80" s="34" t="s">
        <v>516</v>
      </c>
      <c r="C80" s="34" t="s">
        <v>501</v>
      </c>
      <c r="D80" s="34" t="s">
        <v>501</v>
      </c>
      <c r="E80" s="34" t="s">
        <v>500</v>
      </c>
      <c r="F80" s="34" t="s">
        <v>501</v>
      </c>
      <c r="G80" s="34" t="s">
        <v>501</v>
      </c>
      <c r="H80" s="34" t="s">
        <v>500</v>
      </c>
      <c r="I80" s="34" t="s">
        <v>500</v>
      </c>
      <c r="J80" s="34" t="s">
        <v>501</v>
      </c>
      <c r="K80" s="34" t="s">
        <v>501</v>
      </c>
      <c r="L80" s="34">
        <v>62</v>
      </c>
      <c r="M80" s="34">
        <v>30</v>
      </c>
      <c r="N80" s="34"/>
      <c r="O80" s="34"/>
      <c r="P80" s="34"/>
      <c r="Q80" s="34"/>
      <c r="R80" s="34"/>
      <c r="S80" s="34"/>
      <c r="T80" s="34"/>
      <c r="U80" s="34"/>
      <c r="V80" s="34"/>
    </row>
    <row r="81" spans="1:22" ht="15" x14ac:dyDescent="0.2">
      <c r="A81" s="37" t="s">
        <v>590</v>
      </c>
      <c r="B81" s="34" t="s">
        <v>516</v>
      </c>
      <c r="C81" s="34" t="s">
        <v>501</v>
      </c>
      <c r="D81" s="34" t="s">
        <v>501</v>
      </c>
      <c r="E81" s="34" t="s">
        <v>501</v>
      </c>
      <c r="F81" s="34" t="s">
        <v>501</v>
      </c>
      <c r="G81" s="34" t="s">
        <v>501</v>
      </c>
      <c r="H81" s="34" t="s">
        <v>501</v>
      </c>
      <c r="I81" s="34" t="s">
        <v>501</v>
      </c>
      <c r="J81" s="34" t="s">
        <v>501</v>
      </c>
      <c r="K81" s="34" t="s">
        <v>501</v>
      </c>
      <c r="L81" s="34">
        <v>60</v>
      </c>
      <c r="M81" s="34">
        <v>30</v>
      </c>
      <c r="N81" s="34"/>
      <c r="O81" s="34"/>
      <c r="P81" s="34"/>
      <c r="Q81" s="34"/>
      <c r="R81" s="34"/>
      <c r="S81" s="34"/>
      <c r="T81" s="34"/>
      <c r="U81" s="34"/>
      <c r="V81" s="34"/>
    </row>
    <row r="82" spans="1:22" ht="15" x14ac:dyDescent="0.2">
      <c r="A82" s="37" t="s">
        <v>591</v>
      </c>
      <c r="B82" s="34" t="s">
        <v>516</v>
      </c>
      <c r="C82" s="34" t="s">
        <v>500</v>
      </c>
      <c r="D82" s="34" t="s">
        <v>501</v>
      </c>
      <c r="E82" s="34" t="s">
        <v>500</v>
      </c>
      <c r="F82" s="34" t="s">
        <v>501</v>
      </c>
      <c r="G82" s="34" t="s">
        <v>500</v>
      </c>
      <c r="H82" s="34" t="s">
        <v>500</v>
      </c>
      <c r="I82" s="34" t="s">
        <v>500</v>
      </c>
      <c r="J82" s="34" t="s">
        <v>500</v>
      </c>
      <c r="K82" s="34" t="s">
        <v>501</v>
      </c>
      <c r="L82" s="34">
        <v>64</v>
      </c>
      <c r="M82" s="34">
        <v>30</v>
      </c>
      <c r="N82" s="34"/>
      <c r="O82" s="34"/>
      <c r="P82" s="34"/>
      <c r="Q82" s="34"/>
      <c r="R82" s="34"/>
      <c r="S82" s="34"/>
      <c r="T82" s="34"/>
      <c r="U82" s="34"/>
      <c r="V82" s="34"/>
    </row>
    <row r="83" spans="1:22" ht="15" x14ac:dyDescent="0.2">
      <c r="A83" s="37" t="s">
        <v>592</v>
      </c>
      <c r="B83" s="34" t="s">
        <v>516</v>
      </c>
      <c r="C83" s="34" t="s">
        <v>501</v>
      </c>
      <c r="D83" s="34" t="s">
        <v>501</v>
      </c>
      <c r="E83" s="34" t="s">
        <v>500</v>
      </c>
      <c r="F83" s="34" t="s">
        <v>501</v>
      </c>
      <c r="G83" s="34" t="s">
        <v>501</v>
      </c>
      <c r="H83" s="34" t="s">
        <v>500</v>
      </c>
      <c r="I83" s="34" t="s">
        <v>500</v>
      </c>
      <c r="J83" s="34" t="s">
        <v>501</v>
      </c>
      <c r="K83" s="34" t="s">
        <v>501</v>
      </c>
      <c r="L83" s="34">
        <v>65</v>
      </c>
      <c r="M83" s="34">
        <v>30</v>
      </c>
      <c r="N83" s="34"/>
      <c r="O83" s="34"/>
      <c r="P83" s="34"/>
      <c r="Q83" s="34"/>
      <c r="R83" s="34"/>
      <c r="S83" s="34"/>
      <c r="T83" s="34"/>
      <c r="U83" s="34"/>
      <c r="V83" s="34"/>
    </row>
    <row r="84" spans="1:22" ht="15" x14ac:dyDescent="0.2">
      <c r="A84" s="37" t="s">
        <v>593</v>
      </c>
      <c r="B84" s="34" t="s">
        <v>516</v>
      </c>
      <c r="C84" s="34" t="s">
        <v>501</v>
      </c>
      <c r="D84" s="34" t="s">
        <v>501</v>
      </c>
      <c r="E84" s="34" t="s">
        <v>501</v>
      </c>
      <c r="F84" s="34" t="s">
        <v>501</v>
      </c>
      <c r="G84" s="34" t="s">
        <v>501</v>
      </c>
      <c r="H84" s="34" t="s">
        <v>501</v>
      </c>
      <c r="I84" s="34" t="s">
        <v>500</v>
      </c>
      <c r="J84" s="34" t="s">
        <v>501</v>
      </c>
      <c r="K84" s="34" t="s">
        <v>501</v>
      </c>
      <c r="L84" s="34">
        <v>60</v>
      </c>
      <c r="M84" s="34">
        <v>30</v>
      </c>
      <c r="N84" s="34"/>
      <c r="O84" s="34"/>
      <c r="P84" s="34"/>
      <c r="Q84" s="34"/>
      <c r="R84" s="34"/>
      <c r="S84" s="34"/>
      <c r="T84" s="34"/>
      <c r="U84" s="34"/>
      <c r="V84" s="34"/>
    </row>
    <row r="85" spans="1:22" ht="15" x14ac:dyDescent="0.2">
      <c r="A85" s="37" t="s">
        <v>594</v>
      </c>
      <c r="B85" s="34" t="s">
        <v>516</v>
      </c>
      <c r="C85" s="34" t="s">
        <v>501</v>
      </c>
      <c r="D85" s="34" t="s">
        <v>501</v>
      </c>
      <c r="E85" s="34" t="s">
        <v>500</v>
      </c>
      <c r="F85" s="34" t="s">
        <v>501</v>
      </c>
      <c r="G85" s="34" t="s">
        <v>501</v>
      </c>
      <c r="H85" s="34" t="s">
        <v>500</v>
      </c>
      <c r="I85" s="34" t="s">
        <v>500</v>
      </c>
      <c r="J85" s="34" t="s">
        <v>501</v>
      </c>
      <c r="K85" s="34" t="s">
        <v>501</v>
      </c>
      <c r="L85" s="34">
        <v>60</v>
      </c>
      <c r="M85" s="34">
        <v>30</v>
      </c>
      <c r="N85" s="34"/>
      <c r="O85" s="34"/>
      <c r="P85" s="34"/>
      <c r="Q85" s="34"/>
      <c r="R85" s="34"/>
      <c r="S85" s="34"/>
      <c r="T85" s="34"/>
      <c r="U85" s="34"/>
      <c r="V85" s="34"/>
    </row>
    <row r="86" spans="1:22" ht="15" x14ac:dyDescent="0.2">
      <c r="A86" s="37" t="s">
        <v>595</v>
      </c>
      <c r="B86" s="34" t="s">
        <v>516</v>
      </c>
      <c r="C86" s="34" t="s">
        <v>501</v>
      </c>
      <c r="D86" s="34" t="s">
        <v>501</v>
      </c>
      <c r="E86" s="34" t="s">
        <v>500</v>
      </c>
      <c r="F86" s="34" t="s">
        <v>501</v>
      </c>
      <c r="G86" s="34" t="s">
        <v>500</v>
      </c>
      <c r="H86" s="34" t="s">
        <v>500</v>
      </c>
      <c r="I86" s="34" t="s">
        <v>500</v>
      </c>
      <c r="J86" s="34" t="s">
        <v>501</v>
      </c>
      <c r="K86" s="34" t="s">
        <v>501</v>
      </c>
      <c r="L86" s="34">
        <v>70</v>
      </c>
      <c r="M86" s="34">
        <v>33</v>
      </c>
      <c r="N86" s="34"/>
      <c r="O86" s="34"/>
      <c r="P86" s="34"/>
      <c r="Q86" s="34"/>
      <c r="R86" s="34"/>
      <c r="S86" s="34"/>
      <c r="T86" s="34"/>
      <c r="U86" s="34"/>
      <c r="V86" s="34"/>
    </row>
    <row r="87" spans="1:22" ht="15" x14ac:dyDescent="0.2">
      <c r="A87" s="37" t="s">
        <v>596</v>
      </c>
      <c r="B87" s="34" t="s">
        <v>516</v>
      </c>
      <c r="C87" s="34" t="s">
        <v>501</v>
      </c>
      <c r="D87" s="34" t="s">
        <v>501</v>
      </c>
      <c r="E87" s="34" t="s">
        <v>501</v>
      </c>
      <c r="F87" s="34" t="s">
        <v>501</v>
      </c>
      <c r="G87" s="34" t="s">
        <v>501</v>
      </c>
      <c r="H87" s="34" t="s">
        <v>500</v>
      </c>
      <c r="I87" s="34" t="s">
        <v>500</v>
      </c>
      <c r="J87" s="34" t="s">
        <v>501</v>
      </c>
      <c r="K87" s="34" t="s">
        <v>501</v>
      </c>
      <c r="L87" s="34">
        <v>70</v>
      </c>
      <c r="M87" s="34">
        <v>33</v>
      </c>
      <c r="N87" s="34"/>
      <c r="O87" s="34"/>
      <c r="P87" s="34"/>
      <c r="Q87" s="34"/>
      <c r="R87" s="34"/>
      <c r="S87" s="34"/>
      <c r="T87" s="34"/>
      <c r="U87" s="34"/>
      <c r="V87" s="34"/>
    </row>
    <row r="88" spans="1:22" ht="15" x14ac:dyDescent="0.2">
      <c r="A88" s="37" t="s">
        <v>597</v>
      </c>
      <c r="B88" s="34" t="s">
        <v>516</v>
      </c>
      <c r="C88" s="34" t="s">
        <v>501</v>
      </c>
      <c r="D88" s="34" t="s">
        <v>501</v>
      </c>
      <c r="E88" s="34" t="s">
        <v>500</v>
      </c>
      <c r="F88" s="34" t="s">
        <v>501</v>
      </c>
      <c r="G88" s="34" t="s">
        <v>501</v>
      </c>
      <c r="H88" s="34" t="s">
        <v>501</v>
      </c>
      <c r="I88" s="34" t="s">
        <v>501</v>
      </c>
      <c r="J88" s="34" t="s">
        <v>501</v>
      </c>
      <c r="K88" s="34" t="s">
        <v>501</v>
      </c>
      <c r="L88" s="34">
        <v>75</v>
      </c>
      <c r="M88" s="34">
        <v>35</v>
      </c>
      <c r="N88" s="34"/>
      <c r="O88" s="34"/>
      <c r="P88" s="34"/>
      <c r="Q88" s="34"/>
      <c r="R88" s="34"/>
      <c r="S88" s="34"/>
      <c r="T88" s="34"/>
      <c r="U88" s="34"/>
      <c r="V88" s="34"/>
    </row>
    <row r="89" spans="1:22" ht="15" x14ac:dyDescent="0.2">
      <c r="A89" s="37" t="s">
        <v>598</v>
      </c>
      <c r="B89" s="34" t="s">
        <v>516</v>
      </c>
      <c r="C89" s="34" t="s">
        <v>501</v>
      </c>
      <c r="D89" s="34" t="s">
        <v>501</v>
      </c>
      <c r="E89" s="34" t="s">
        <v>501</v>
      </c>
      <c r="F89" s="34" t="s">
        <v>501</v>
      </c>
      <c r="G89" s="34" t="s">
        <v>501</v>
      </c>
      <c r="H89" s="34" t="s">
        <v>501</v>
      </c>
      <c r="I89" s="34" t="s">
        <v>501</v>
      </c>
      <c r="J89" s="34" t="s">
        <v>501</v>
      </c>
      <c r="K89" s="34" t="s">
        <v>501</v>
      </c>
      <c r="L89" s="34">
        <v>75</v>
      </c>
      <c r="M89" s="34">
        <v>35</v>
      </c>
      <c r="N89" s="34"/>
      <c r="O89" s="34"/>
      <c r="P89" s="34"/>
      <c r="Q89" s="34"/>
      <c r="R89" s="34"/>
      <c r="S89" s="34"/>
      <c r="T89" s="34"/>
      <c r="U89" s="34"/>
      <c r="V89" s="34"/>
    </row>
    <row r="90" spans="1:22" ht="15" x14ac:dyDescent="0.2">
      <c r="A90" s="37" t="s">
        <v>599</v>
      </c>
      <c r="B90" s="34" t="s">
        <v>516</v>
      </c>
      <c r="C90" s="34" t="s">
        <v>501</v>
      </c>
      <c r="D90" s="34" t="s">
        <v>501</v>
      </c>
      <c r="E90" s="34" t="s">
        <v>500</v>
      </c>
      <c r="F90" s="34" t="s">
        <v>501</v>
      </c>
      <c r="G90" s="34" t="s">
        <v>501</v>
      </c>
      <c r="H90" s="34" t="s">
        <v>500</v>
      </c>
      <c r="I90" s="34" t="s">
        <v>500</v>
      </c>
      <c r="J90" s="34" t="s">
        <v>501</v>
      </c>
      <c r="K90" s="34" t="s">
        <v>501</v>
      </c>
      <c r="L90" s="34">
        <v>77</v>
      </c>
      <c r="M90" s="34">
        <v>35</v>
      </c>
      <c r="N90" s="34"/>
      <c r="O90" s="34"/>
      <c r="P90" s="34"/>
      <c r="Q90" s="34"/>
      <c r="R90" s="34"/>
      <c r="S90" s="34"/>
      <c r="T90" s="34"/>
      <c r="U90" s="34"/>
      <c r="V90" s="34"/>
    </row>
    <row r="91" spans="1:22" ht="15" x14ac:dyDescent="0.2">
      <c r="A91" s="37" t="s">
        <v>600</v>
      </c>
      <c r="B91" s="34" t="s">
        <v>516</v>
      </c>
      <c r="C91" s="34" t="s">
        <v>501</v>
      </c>
      <c r="D91" s="34" t="s">
        <v>501</v>
      </c>
      <c r="E91" s="34" t="s">
        <v>500</v>
      </c>
      <c r="F91" s="34" t="s">
        <v>501</v>
      </c>
      <c r="G91" s="34" t="s">
        <v>501</v>
      </c>
      <c r="H91" s="34" t="s">
        <v>501</v>
      </c>
      <c r="I91" s="34" t="s">
        <v>501</v>
      </c>
      <c r="J91" s="34" t="s">
        <v>500</v>
      </c>
      <c r="K91" s="34" t="s">
        <v>501</v>
      </c>
      <c r="L91" s="34">
        <v>75</v>
      </c>
      <c r="M91" s="34">
        <v>40</v>
      </c>
      <c r="N91" s="34"/>
      <c r="O91" s="34"/>
      <c r="P91" s="34"/>
      <c r="Q91" s="34"/>
      <c r="R91" s="34"/>
      <c r="S91" s="34"/>
      <c r="T91" s="34"/>
      <c r="U91" s="34"/>
      <c r="V91" s="34"/>
    </row>
    <row r="92" spans="1:22" ht="15" x14ac:dyDescent="0.2">
      <c r="A92" s="37" t="s">
        <v>601</v>
      </c>
      <c r="B92" s="34" t="s">
        <v>519</v>
      </c>
      <c r="C92" s="34" t="s">
        <v>501</v>
      </c>
      <c r="D92" s="34" t="s">
        <v>501</v>
      </c>
      <c r="E92" s="34" t="s">
        <v>501</v>
      </c>
      <c r="F92" s="34" t="s">
        <v>501</v>
      </c>
      <c r="G92" s="34" t="s">
        <v>501</v>
      </c>
      <c r="H92" s="34" t="s">
        <v>501</v>
      </c>
      <c r="I92" s="34" t="s">
        <v>501</v>
      </c>
      <c r="J92" s="34" t="s">
        <v>501</v>
      </c>
      <c r="K92" s="34" t="s">
        <v>501</v>
      </c>
      <c r="L92" s="34">
        <v>120</v>
      </c>
      <c r="M92" s="34">
        <v>50</v>
      </c>
      <c r="N92" s="34"/>
      <c r="O92" s="34"/>
      <c r="P92" s="34"/>
      <c r="Q92" s="34"/>
      <c r="R92" s="34"/>
      <c r="S92" s="34"/>
      <c r="T92" s="34"/>
      <c r="U92" s="34"/>
      <c r="V92" s="34"/>
    </row>
    <row r="93" spans="1:22" ht="15" x14ac:dyDescent="0.2">
      <c r="A93" s="37" t="s">
        <v>602</v>
      </c>
      <c r="B93" s="34" t="s">
        <v>519</v>
      </c>
      <c r="C93" s="34" t="s">
        <v>501</v>
      </c>
      <c r="D93" s="34" t="s">
        <v>501</v>
      </c>
      <c r="E93" s="34" t="s">
        <v>501</v>
      </c>
      <c r="F93" s="34" t="s">
        <v>501</v>
      </c>
      <c r="G93" s="34" t="s">
        <v>501</v>
      </c>
      <c r="H93" s="34" t="s">
        <v>501</v>
      </c>
      <c r="I93" s="34" t="s">
        <v>501</v>
      </c>
      <c r="J93" s="34" t="s">
        <v>501</v>
      </c>
      <c r="K93" s="34" t="s">
        <v>501</v>
      </c>
      <c r="L93" s="34">
        <v>100</v>
      </c>
      <c r="M93" s="34">
        <v>50</v>
      </c>
      <c r="N93" s="34"/>
      <c r="O93" s="34"/>
      <c r="P93" s="34"/>
      <c r="Q93" s="34"/>
      <c r="R93" s="34"/>
      <c r="S93" s="34"/>
      <c r="T93" s="34"/>
      <c r="U93" s="34"/>
      <c r="V93" s="34"/>
    </row>
    <row r="94" spans="1:22" ht="15" x14ac:dyDescent="0.2">
      <c r="A94" s="37" t="s">
        <v>603</v>
      </c>
      <c r="B94" s="34" t="s">
        <v>519</v>
      </c>
      <c r="C94" s="34" t="s">
        <v>501</v>
      </c>
      <c r="D94" s="34" t="s">
        <v>501</v>
      </c>
      <c r="E94" s="34" t="s">
        <v>501</v>
      </c>
      <c r="F94" s="34" t="s">
        <v>501</v>
      </c>
      <c r="G94" s="34" t="s">
        <v>501</v>
      </c>
      <c r="H94" s="34" t="s">
        <v>501</v>
      </c>
      <c r="I94" s="34" t="s">
        <v>501</v>
      </c>
      <c r="J94" s="34" t="s">
        <v>501</v>
      </c>
      <c r="K94" s="34" t="s">
        <v>501</v>
      </c>
      <c r="L94" s="34">
        <v>120</v>
      </c>
      <c r="M94" s="34">
        <v>50</v>
      </c>
      <c r="N94" s="34"/>
      <c r="O94" s="34"/>
      <c r="P94" s="34"/>
      <c r="Q94" s="34"/>
      <c r="R94" s="34"/>
      <c r="S94" s="34"/>
      <c r="T94" s="34"/>
      <c r="U94" s="34"/>
      <c r="V94" s="34"/>
    </row>
    <row r="95" spans="1:22" ht="15" x14ac:dyDescent="0.2">
      <c r="A95" s="37" t="s">
        <v>604</v>
      </c>
      <c r="B95" s="34" t="s">
        <v>519</v>
      </c>
      <c r="C95" s="34" t="s">
        <v>501</v>
      </c>
      <c r="D95" s="34" t="s">
        <v>501</v>
      </c>
      <c r="E95" s="34" t="s">
        <v>501</v>
      </c>
      <c r="F95" s="34" t="s">
        <v>501</v>
      </c>
      <c r="G95" s="34" t="s">
        <v>501</v>
      </c>
      <c r="H95" s="34" t="s">
        <v>501</v>
      </c>
      <c r="I95" s="34" t="s">
        <v>501</v>
      </c>
      <c r="J95" s="34" t="s">
        <v>501</v>
      </c>
      <c r="K95" s="34" t="s">
        <v>501</v>
      </c>
      <c r="L95" s="34">
        <v>125</v>
      </c>
      <c r="M95" s="34">
        <v>55</v>
      </c>
      <c r="N95" s="34"/>
      <c r="O95" s="34"/>
      <c r="P95" s="34"/>
      <c r="Q95" s="34"/>
      <c r="R95" s="34"/>
      <c r="S95" s="34"/>
      <c r="T95" s="34"/>
      <c r="U95" s="34"/>
      <c r="V95" s="34"/>
    </row>
    <row r="96" spans="1:22" ht="15" x14ac:dyDescent="0.2">
      <c r="A96" s="37" t="s">
        <v>605</v>
      </c>
      <c r="B96" s="34" t="s">
        <v>519</v>
      </c>
      <c r="C96" s="34" t="s">
        <v>501</v>
      </c>
      <c r="D96" s="34" t="s">
        <v>501</v>
      </c>
      <c r="E96" s="34" t="s">
        <v>501</v>
      </c>
      <c r="F96" s="34" t="s">
        <v>501</v>
      </c>
      <c r="G96" s="34" t="s">
        <v>501</v>
      </c>
      <c r="H96" s="34" t="s">
        <v>501</v>
      </c>
      <c r="I96" s="34" t="s">
        <v>501</v>
      </c>
      <c r="J96" s="34" t="s">
        <v>501</v>
      </c>
      <c r="K96" s="34" t="s">
        <v>501</v>
      </c>
      <c r="L96" s="34">
        <v>130</v>
      </c>
      <c r="M96" s="34">
        <v>55</v>
      </c>
      <c r="N96" s="34"/>
      <c r="O96" s="34"/>
      <c r="P96" s="34"/>
      <c r="Q96" s="34"/>
      <c r="R96" s="34"/>
      <c r="S96" s="34"/>
      <c r="T96" s="34"/>
      <c r="U96" s="34"/>
      <c r="V96" s="34"/>
    </row>
    <row r="97" spans="1:22" ht="15" x14ac:dyDescent="0.2">
      <c r="A97" s="37" t="s">
        <v>606</v>
      </c>
      <c r="B97" s="34" t="s">
        <v>519</v>
      </c>
      <c r="C97" s="34" t="s">
        <v>501</v>
      </c>
      <c r="D97" s="34" t="s">
        <v>501</v>
      </c>
      <c r="E97" s="34" t="s">
        <v>501</v>
      </c>
      <c r="F97" s="34" t="s">
        <v>501</v>
      </c>
      <c r="G97" s="34" t="s">
        <v>501</v>
      </c>
      <c r="H97" s="34" t="s">
        <v>501</v>
      </c>
      <c r="I97" s="34" t="s">
        <v>501</v>
      </c>
      <c r="J97" s="34" t="s">
        <v>501</v>
      </c>
      <c r="K97" s="34" t="s">
        <v>501</v>
      </c>
      <c r="L97" s="34">
        <v>140</v>
      </c>
      <c r="M97" s="34">
        <v>55</v>
      </c>
      <c r="N97" s="34"/>
      <c r="O97" s="34"/>
      <c r="P97" s="34"/>
      <c r="Q97" s="34"/>
      <c r="R97" s="34"/>
      <c r="S97" s="34"/>
      <c r="T97" s="34"/>
      <c r="U97" s="34"/>
      <c r="V97" s="34"/>
    </row>
    <row r="98" spans="1:22" ht="15" x14ac:dyDescent="0.2">
      <c r="A98" s="37" t="s">
        <v>607</v>
      </c>
      <c r="B98" s="34" t="s">
        <v>519</v>
      </c>
      <c r="C98" s="34" t="s">
        <v>501</v>
      </c>
      <c r="D98" s="34" t="s">
        <v>501</v>
      </c>
      <c r="E98" s="34" t="s">
        <v>501</v>
      </c>
      <c r="F98" s="34" t="s">
        <v>501</v>
      </c>
      <c r="G98" s="34" t="s">
        <v>501</v>
      </c>
      <c r="H98" s="34" t="s">
        <v>501</v>
      </c>
      <c r="I98" s="34" t="s">
        <v>501</v>
      </c>
      <c r="J98" s="34" t="s">
        <v>501</v>
      </c>
      <c r="K98" s="34" t="s">
        <v>501</v>
      </c>
      <c r="L98" s="34">
        <v>150</v>
      </c>
      <c r="M98" s="34">
        <v>60</v>
      </c>
      <c r="N98" s="34"/>
      <c r="O98" s="34"/>
      <c r="P98" s="34"/>
      <c r="Q98" s="34"/>
      <c r="R98" s="34"/>
      <c r="S98" s="34"/>
      <c r="T98" s="34"/>
      <c r="U98" s="34"/>
      <c r="V98" s="34"/>
    </row>
    <row r="99" spans="1:22" ht="15" x14ac:dyDescent="0.2">
      <c r="A99" s="37" t="s">
        <v>608</v>
      </c>
      <c r="B99" s="34" t="s">
        <v>519</v>
      </c>
      <c r="C99" s="34" t="s">
        <v>501</v>
      </c>
      <c r="D99" s="34" t="s">
        <v>501</v>
      </c>
      <c r="E99" s="34" t="s">
        <v>501</v>
      </c>
      <c r="F99" s="34" t="s">
        <v>501</v>
      </c>
      <c r="G99" s="34" t="s">
        <v>501</v>
      </c>
      <c r="H99" s="34" t="s">
        <v>501</v>
      </c>
      <c r="I99" s="34" t="s">
        <v>501</v>
      </c>
      <c r="J99" s="34" t="s">
        <v>501</v>
      </c>
      <c r="K99" s="34" t="s">
        <v>501</v>
      </c>
      <c r="L99" s="34">
        <v>120</v>
      </c>
      <c r="M99" s="34">
        <v>60</v>
      </c>
      <c r="N99" s="34"/>
      <c r="O99" s="34"/>
      <c r="P99" s="34"/>
      <c r="Q99" s="34"/>
      <c r="R99" s="34"/>
      <c r="S99" s="34"/>
      <c r="T99" s="34"/>
      <c r="U99" s="34"/>
      <c r="V99" s="34"/>
    </row>
    <row r="100" spans="1:22" ht="15" x14ac:dyDescent="0.2">
      <c r="A100" s="37" t="s">
        <v>609</v>
      </c>
      <c r="B100" s="34" t="s">
        <v>519</v>
      </c>
      <c r="C100" s="34" t="s">
        <v>501</v>
      </c>
      <c r="D100" s="34" t="s">
        <v>501</v>
      </c>
      <c r="E100" s="34" t="s">
        <v>501</v>
      </c>
      <c r="F100" s="34" t="s">
        <v>501</v>
      </c>
      <c r="G100" s="34" t="s">
        <v>501</v>
      </c>
      <c r="H100" s="34" t="s">
        <v>501</v>
      </c>
      <c r="I100" s="34" t="s">
        <v>501</v>
      </c>
      <c r="J100" s="34" t="s">
        <v>501</v>
      </c>
      <c r="K100" s="34" t="s">
        <v>501</v>
      </c>
      <c r="L100" s="34">
        <v>125</v>
      </c>
      <c r="M100" s="34">
        <v>60</v>
      </c>
      <c r="N100" s="34"/>
      <c r="O100" s="34"/>
      <c r="P100" s="34"/>
      <c r="Q100" s="34"/>
      <c r="R100" s="34"/>
      <c r="S100" s="34"/>
      <c r="T100" s="34"/>
      <c r="U100" s="34"/>
      <c r="V100" s="34"/>
    </row>
    <row r="101" spans="1:22" ht="15" x14ac:dyDescent="0.2">
      <c r="A101" s="37" t="s">
        <v>610</v>
      </c>
      <c r="B101" s="34" t="s">
        <v>522</v>
      </c>
      <c r="C101" s="34" t="s">
        <v>501</v>
      </c>
      <c r="D101" s="34" t="s">
        <v>501</v>
      </c>
      <c r="E101" s="34" t="s">
        <v>501</v>
      </c>
      <c r="F101" s="34" t="s">
        <v>501</v>
      </c>
      <c r="G101" s="34" t="s">
        <v>501</v>
      </c>
      <c r="H101" s="34" t="s">
        <v>501</v>
      </c>
      <c r="I101" s="34" t="s">
        <v>501</v>
      </c>
      <c r="J101" s="34" t="s">
        <v>501</v>
      </c>
      <c r="K101" s="34" t="s">
        <v>501</v>
      </c>
      <c r="L101" s="34">
        <v>250</v>
      </c>
      <c r="M101" s="34">
        <v>110</v>
      </c>
      <c r="N101" s="34"/>
      <c r="O101" s="34"/>
      <c r="P101" s="34"/>
      <c r="Q101" s="34"/>
      <c r="R101" s="34"/>
      <c r="S101" s="34"/>
      <c r="T101" s="34"/>
      <c r="U101" s="34"/>
      <c r="V101" s="34"/>
    </row>
    <row r="102" spans="1:22" ht="15" x14ac:dyDescent="0.2">
      <c r="A102" s="37" t="s">
        <v>611</v>
      </c>
      <c r="B102" s="34" t="s">
        <v>522</v>
      </c>
      <c r="C102" s="34" t="s">
        <v>501</v>
      </c>
      <c r="D102" s="34" t="s">
        <v>501</v>
      </c>
      <c r="E102" s="34" t="s">
        <v>501</v>
      </c>
      <c r="F102" s="34" t="s">
        <v>501</v>
      </c>
      <c r="G102" s="34" t="s">
        <v>501</v>
      </c>
      <c r="H102" s="34" t="s">
        <v>501</v>
      </c>
      <c r="I102" s="34" t="s">
        <v>501</v>
      </c>
      <c r="J102" s="34" t="s">
        <v>501</v>
      </c>
      <c r="K102" s="34" t="s">
        <v>501</v>
      </c>
      <c r="L102" s="34">
        <v>250</v>
      </c>
      <c r="M102" s="34">
        <v>120</v>
      </c>
      <c r="N102" s="34"/>
      <c r="O102" s="34"/>
      <c r="P102" s="34"/>
      <c r="Q102" s="34"/>
      <c r="R102" s="34"/>
      <c r="S102" s="34"/>
      <c r="T102" s="34"/>
      <c r="U102" s="34"/>
      <c r="V102" s="34"/>
    </row>
  </sheetData>
  <mergeCells count="6">
    <mergeCell ref="A11:B11"/>
    <mergeCell ref="C11:K11"/>
    <mergeCell ref="L11:M11"/>
    <mergeCell ref="O12:R12"/>
    <mergeCell ref="O13:O14"/>
    <mergeCell ref="P13:R13"/>
  </mergeCells>
  <dataValidations disablePrompts="1" count="1">
    <dataValidation type="list" showInputMessage="1" showErrorMessage="1" sqref="P38:P40" xr:uid="{AE8EE4F1-486A-4656-A4F4-310F59FB826F}">
      <formula1>$O$9:$O$16</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F1A07-6170-4A8C-A8E9-DFB10D355A76}">
  <dimension ref="A1:K371"/>
  <sheetViews>
    <sheetView workbookViewId="0">
      <selection activeCell="E13" sqref="E13"/>
    </sheetView>
  </sheetViews>
  <sheetFormatPr baseColWidth="10" defaultRowHeight="14.25" x14ac:dyDescent="0.2"/>
  <cols>
    <col min="1" max="1" width="24.625" customWidth="1"/>
    <col min="2" max="2" width="8.25" bestFit="1" customWidth="1"/>
    <col min="3" max="3" width="7.125" bestFit="1" customWidth="1"/>
    <col min="4" max="4" width="29.875" bestFit="1" customWidth="1"/>
    <col min="5" max="5" width="16.375" customWidth="1"/>
    <col min="10" max="10" width="22.625" bestFit="1" customWidth="1"/>
    <col min="11" max="11" width="16.375" bestFit="1" customWidth="1"/>
  </cols>
  <sheetData>
    <row r="1" spans="1:11" ht="15.75" x14ac:dyDescent="0.25">
      <c r="A1" s="3" t="s">
        <v>0</v>
      </c>
    </row>
    <row r="2" spans="1:11" ht="15.75" x14ac:dyDescent="0.25">
      <c r="A2" s="3" t="s">
        <v>1</v>
      </c>
    </row>
    <row r="4" spans="1:11" x14ac:dyDescent="0.2">
      <c r="A4" t="s">
        <v>639</v>
      </c>
    </row>
    <row r="5" spans="1:11" x14ac:dyDescent="0.2">
      <c r="A5" t="s">
        <v>657</v>
      </c>
    </row>
    <row r="6" spans="1:11" x14ac:dyDescent="0.2">
      <c r="A6" t="s">
        <v>658</v>
      </c>
    </row>
    <row r="7" spans="1:11" ht="15" x14ac:dyDescent="0.25">
      <c r="A7" t="s">
        <v>659</v>
      </c>
    </row>
    <row r="10" spans="1:11" x14ac:dyDescent="0.2">
      <c r="A10" s="44" t="s">
        <v>616</v>
      </c>
      <c r="B10" s="45"/>
      <c r="C10" s="46"/>
    </row>
    <row r="11" spans="1:11" x14ac:dyDescent="0.2">
      <c r="A11" s="47" t="s">
        <v>617</v>
      </c>
      <c r="B11" s="47" t="s">
        <v>618</v>
      </c>
      <c r="C11" s="47" t="s">
        <v>108</v>
      </c>
      <c r="D11" s="47" t="s">
        <v>619</v>
      </c>
      <c r="E11" s="47" t="s">
        <v>620</v>
      </c>
      <c r="J11" t="s">
        <v>640</v>
      </c>
      <c r="K11" t="s">
        <v>641</v>
      </c>
    </row>
    <row r="12" spans="1:11" x14ac:dyDescent="0.2">
      <c r="A12" s="48" t="s">
        <v>621</v>
      </c>
      <c r="B12">
        <v>16275</v>
      </c>
      <c r="C12" s="46">
        <v>41275</v>
      </c>
      <c r="D12" t="s">
        <v>622</v>
      </c>
      <c r="E12" t="str">
        <f t="shared" ref="E12:E75" si="0">VLOOKUP(A12,REGIONES,2,0)</f>
        <v>CENTRO</v>
      </c>
      <c r="J12" s="48" t="s">
        <v>624</v>
      </c>
      <c r="K12" t="s">
        <v>642</v>
      </c>
    </row>
    <row r="13" spans="1:11" x14ac:dyDescent="0.2">
      <c r="A13" s="48" t="s">
        <v>621</v>
      </c>
      <c r="B13">
        <v>8990</v>
      </c>
      <c r="C13" s="46">
        <v>41306</v>
      </c>
      <c r="D13" t="s">
        <v>622</v>
      </c>
      <c r="E13" t="str">
        <f t="shared" si="0"/>
        <v>CENTRO</v>
      </c>
      <c r="J13" s="48" t="s">
        <v>628</v>
      </c>
      <c r="K13" t="s">
        <v>642</v>
      </c>
    </row>
    <row r="14" spans="1:11" x14ac:dyDescent="0.2">
      <c r="A14" s="48" t="s">
        <v>621</v>
      </c>
      <c r="B14">
        <v>11568</v>
      </c>
      <c r="C14" s="46">
        <v>41334</v>
      </c>
      <c r="D14" t="s">
        <v>622</v>
      </c>
      <c r="E14" t="str">
        <f t="shared" si="0"/>
        <v>CENTRO</v>
      </c>
      <c r="J14" s="48" t="s">
        <v>621</v>
      </c>
      <c r="K14" t="s">
        <v>643</v>
      </c>
    </row>
    <row r="15" spans="1:11" x14ac:dyDescent="0.2">
      <c r="A15" s="48" t="s">
        <v>621</v>
      </c>
      <c r="B15">
        <v>11653</v>
      </c>
      <c r="C15" s="46">
        <v>41365</v>
      </c>
      <c r="D15" t="s">
        <v>622</v>
      </c>
      <c r="E15" t="str">
        <f t="shared" si="0"/>
        <v>CENTRO</v>
      </c>
      <c r="J15" s="48" t="s">
        <v>644</v>
      </c>
      <c r="K15" t="s">
        <v>643</v>
      </c>
    </row>
    <row r="16" spans="1:11" x14ac:dyDescent="0.2">
      <c r="A16" s="48" t="s">
        <v>621</v>
      </c>
      <c r="B16" s="45">
        <v>13981</v>
      </c>
      <c r="C16" s="46">
        <v>41395</v>
      </c>
      <c r="D16" t="s">
        <v>622</v>
      </c>
      <c r="E16" t="str">
        <f t="shared" si="0"/>
        <v>CENTRO</v>
      </c>
      <c r="J16" s="48" t="s">
        <v>635</v>
      </c>
      <c r="K16" t="s">
        <v>643</v>
      </c>
    </row>
    <row r="17" spans="1:11" x14ac:dyDescent="0.2">
      <c r="A17" s="48" t="s">
        <v>621</v>
      </c>
      <c r="B17" s="45">
        <v>11124</v>
      </c>
      <c r="C17" s="46">
        <v>41426</v>
      </c>
      <c r="D17" t="s">
        <v>622</v>
      </c>
      <c r="E17" t="str">
        <f t="shared" si="0"/>
        <v>CENTRO</v>
      </c>
      <c r="J17" s="48" t="s">
        <v>645</v>
      </c>
      <c r="K17" t="s">
        <v>646</v>
      </c>
    </row>
    <row r="18" spans="1:11" x14ac:dyDescent="0.2">
      <c r="A18" s="48" t="s">
        <v>621</v>
      </c>
      <c r="B18" s="45">
        <v>13363</v>
      </c>
      <c r="C18" s="46">
        <v>41456</v>
      </c>
      <c r="D18" t="s">
        <v>622</v>
      </c>
      <c r="E18" t="str">
        <f t="shared" si="0"/>
        <v>CENTRO</v>
      </c>
      <c r="J18" s="48" t="s">
        <v>626</v>
      </c>
      <c r="K18" t="s">
        <v>643</v>
      </c>
    </row>
    <row r="19" spans="1:11" x14ac:dyDescent="0.2">
      <c r="A19" s="48" t="s">
        <v>621</v>
      </c>
      <c r="B19" s="45">
        <v>12252</v>
      </c>
      <c r="C19" s="49">
        <v>41487</v>
      </c>
      <c r="D19" t="s">
        <v>622</v>
      </c>
      <c r="E19" t="str">
        <f t="shared" si="0"/>
        <v>CENTRO</v>
      </c>
      <c r="J19" s="48" t="s">
        <v>647</v>
      </c>
      <c r="K19" t="s">
        <v>648</v>
      </c>
    </row>
    <row r="20" spans="1:11" x14ac:dyDescent="0.2">
      <c r="A20" s="48" t="s">
        <v>621</v>
      </c>
      <c r="B20" s="45">
        <v>12382</v>
      </c>
      <c r="C20" s="46">
        <v>41518</v>
      </c>
      <c r="D20" t="s">
        <v>622</v>
      </c>
      <c r="E20" t="str">
        <f t="shared" si="0"/>
        <v>CENTRO</v>
      </c>
      <c r="J20" s="48" t="s">
        <v>631</v>
      </c>
      <c r="K20" t="s">
        <v>649</v>
      </c>
    </row>
    <row r="21" spans="1:11" x14ac:dyDescent="0.2">
      <c r="A21" s="48" t="s">
        <v>621</v>
      </c>
      <c r="B21" s="6">
        <v>12777</v>
      </c>
      <c r="C21" s="46">
        <v>41548</v>
      </c>
      <c r="D21" t="s">
        <v>622</v>
      </c>
      <c r="E21" t="str">
        <f t="shared" si="0"/>
        <v>CENTRO</v>
      </c>
      <c r="J21" s="48" t="s">
        <v>650</v>
      </c>
      <c r="K21" t="s">
        <v>651</v>
      </c>
    </row>
    <row r="22" spans="1:11" x14ac:dyDescent="0.2">
      <c r="A22" s="48" t="s">
        <v>621</v>
      </c>
      <c r="B22" s="6">
        <v>8464</v>
      </c>
      <c r="C22" s="46">
        <v>41579</v>
      </c>
      <c r="D22" t="s">
        <v>622</v>
      </c>
      <c r="E22" t="str">
        <f t="shared" si="0"/>
        <v>CENTRO</v>
      </c>
      <c r="J22" s="48" t="s">
        <v>652</v>
      </c>
      <c r="K22" t="s">
        <v>648</v>
      </c>
    </row>
    <row r="23" spans="1:11" x14ac:dyDescent="0.2">
      <c r="A23" s="48" t="s">
        <v>621</v>
      </c>
      <c r="B23" s="45">
        <v>6724</v>
      </c>
      <c r="C23" s="46">
        <v>41609</v>
      </c>
      <c r="D23" t="s">
        <v>622</v>
      </c>
      <c r="E23" t="str">
        <f t="shared" si="0"/>
        <v>CENTRO</v>
      </c>
      <c r="J23" s="48" t="s">
        <v>638</v>
      </c>
      <c r="K23" t="s">
        <v>649</v>
      </c>
    </row>
    <row r="24" spans="1:11" x14ac:dyDescent="0.2">
      <c r="A24" s="48" t="s">
        <v>621</v>
      </c>
      <c r="B24">
        <v>432</v>
      </c>
      <c r="C24" s="46">
        <v>41275</v>
      </c>
      <c r="D24" t="s">
        <v>623</v>
      </c>
      <c r="E24" t="str">
        <f t="shared" si="0"/>
        <v>CENTRO</v>
      </c>
      <c r="J24" s="48" t="s">
        <v>653</v>
      </c>
      <c r="K24" t="s">
        <v>651</v>
      </c>
    </row>
    <row r="25" spans="1:11" x14ac:dyDescent="0.2">
      <c r="A25" s="48" t="s">
        <v>621</v>
      </c>
      <c r="B25">
        <v>336</v>
      </c>
      <c r="C25" s="46">
        <v>41306</v>
      </c>
      <c r="D25" t="s">
        <v>623</v>
      </c>
      <c r="E25" t="str">
        <f t="shared" si="0"/>
        <v>CENTRO</v>
      </c>
      <c r="J25" s="48" t="s">
        <v>634</v>
      </c>
      <c r="K25" t="s">
        <v>648</v>
      </c>
    </row>
    <row r="26" spans="1:11" x14ac:dyDescent="0.2">
      <c r="A26" s="48" t="s">
        <v>621</v>
      </c>
      <c r="B26">
        <v>496</v>
      </c>
      <c r="C26" s="46">
        <v>41334</v>
      </c>
      <c r="D26" t="s">
        <v>623</v>
      </c>
      <c r="E26" t="str">
        <f t="shared" si="0"/>
        <v>CENTRO</v>
      </c>
      <c r="J26" s="48" t="s">
        <v>630</v>
      </c>
      <c r="K26" t="s">
        <v>648</v>
      </c>
    </row>
    <row r="27" spans="1:11" x14ac:dyDescent="0.2">
      <c r="A27" s="48" t="s">
        <v>621</v>
      </c>
      <c r="B27">
        <v>480</v>
      </c>
      <c r="C27" s="46">
        <v>41365</v>
      </c>
      <c r="D27" t="s">
        <v>623</v>
      </c>
      <c r="E27" t="str">
        <f t="shared" si="0"/>
        <v>CENTRO</v>
      </c>
      <c r="J27" s="48" t="s">
        <v>654</v>
      </c>
      <c r="K27" t="s">
        <v>651</v>
      </c>
    </row>
    <row r="28" spans="1:11" x14ac:dyDescent="0.2">
      <c r="A28" s="48" t="s">
        <v>621</v>
      </c>
      <c r="B28" s="45">
        <v>518</v>
      </c>
      <c r="C28" s="46">
        <v>41395</v>
      </c>
      <c r="D28" t="s">
        <v>623</v>
      </c>
      <c r="E28" t="str">
        <f t="shared" si="0"/>
        <v>CENTRO</v>
      </c>
      <c r="J28" s="48" t="s">
        <v>629</v>
      </c>
      <c r="K28" t="s">
        <v>649</v>
      </c>
    </row>
    <row r="29" spans="1:11" x14ac:dyDescent="0.2">
      <c r="A29" s="48" t="s">
        <v>621</v>
      </c>
      <c r="B29" s="45">
        <v>448</v>
      </c>
      <c r="C29" s="46">
        <v>41426</v>
      </c>
      <c r="D29" t="s">
        <v>623</v>
      </c>
      <c r="E29" t="str">
        <f t="shared" si="0"/>
        <v>CENTRO</v>
      </c>
      <c r="J29" s="48" t="s">
        <v>655</v>
      </c>
      <c r="K29" t="s">
        <v>643</v>
      </c>
    </row>
    <row r="30" spans="1:11" x14ac:dyDescent="0.2">
      <c r="A30" s="48" t="s">
        <v>621</v>
      </c>
      <c r="B30" s="45">
        <v>482</v>
      </c>
      <c r="C30" s="46">
        <v>41456</v>
      </c>
      <c r="D30" t="s">
        <v>623</v>
      </c>
      <c r="E30" t="str">
        <f t="shared" si="0"/>
        <v>CENTRO</v>
      </c>
      <c r="J30" s="48" t="s">
        <v>632</v>
      </c>
      <c r="K30" t="s">
        <v>646</v>
      </c>
    </row>
    <row r="31" spans="1:11" x14ac:dyDescent="0.2">
      <c r="A31" s="48" t="s">
        <v>621</v>
      </c>
      <c r="B31" s="45">
        <v>487</v>
      </c>
      <c r="C31" s="46">
        <v>41487</v>
      </c>
      <c r="D31" t="s">
        <v>623</v>
      </c>
      <c r="E31" t="str">
        <f t="shared" si="0"/>
        <v>CENTRO</v>
      </c>
      <c r="J31" s="48" t="s">
        <v>636</v>
      </c>
      <c r="K31" t="s">
        <v>649</v>
      </c>
    </row>
    <row r="32" spans="1:11" x14ac:dyDescent="0.2">
      <c r="A32" s="48" t="s">
        <v>621</v>
      </c>
      <c r="B32" s="45">
        <v>457</v>
      </c>
      <c r="C32" s="46">
        <v>41518</v>
      </c>
      <c r="D32" t="s">
        <v>623</v>
      </c>
      <c r="E32" t="str">
        <f t="shared" si="0"/>
        <v>CENTRO</v>
      </c>
      <c r="J32" s="48" t="s">
        <v>637</v>
      </c>
      <c r="K32" t="s">
        <v>648</v>
      </c>
    </row>
    <row r="33" spans="1:11" x14ac:dyDescent="0.2">
      <c r="A33" s="48" t="s">
        <v>621</v>
      </c>
      <c r="B33">
        <v>485</v>
      </c>
      <c r="C33" s="46">
        <v>41548</v>
      </c>
      <c r="D33" t="s">
        <v>623</v>
      </c>
      <c r="E33" t="str">
        <f t="shared" si="0"/>
        <v>CENTRO</v>
      </c>
      <c r="J33" s="48" t="s">
        <v>627</v>
      </c>
      <c r="K33" t="s">
        <v>651</v>
      </c>
    </row>
    <row r="34" spans="1:11" x14ac:dyDescent="0.2">
      <c r="A34" s="48" t="s">
        <v>621</v>
      </c>
      <c r="B34">
        <v>396</v>
      </c>
      <c r="C34" s="46">
        <v>41579</v>
      </c>
      <c r="D34" t="s">
        <v>623</v>
      </c>
      <c r="E34" t="str">
        <f t="shared" si="0"/>
        <v>CENTRO</v>
      </c>
      <c r="J34" s="48" t="s">
        <v>633</v>
      </c>
      <c r="K34" t="s">
        <v>646</v>
      </c>
    </row>
    <row r="35" spans="1:11" x14ac:dyDescent="0.2">
      <c r="A35" s="48" t="s">
        <v>621</v>
      </c>
      <c r="B35" s="45">
        <v>289</v>
      </c>
      <c r="C35" s="46">
        <v>41609</v>
      </c>
      <c r="D35" t="s">
        <v>623</v>
      </c>
      <c r="E35" t="str">
        <f t="shared" si="0"/>
        <v>CENTRO</v>
      </c>
      <c r="J35" s="48" t="s">
        <v>625</v>
      </c>
      <c r="K35" t="s">
        <v>649</v>
      </c>
    </row>
    <row r="36" spans="1:11" x14ac:dyDescent="0.2">
      <c r="A36" s="48" t="s">
        <v>624</v>
      </c>
      <c r="B36">
        <v>15012</v>
      </c>
      <c r="C36" s="46">
        <v>41275</v>
      </c>
      <c r="D36" t="s">
        <v>622</v>
      </c>
      <c r="E36" t="str">
        <f t="shared" si="0"/>
        <v>METROPOLITANA</v>
      </c>
      <c r="J36" s="48" t="s">
        <v>656</v>
      </c>
      <c r="K36" t="s">
        <v>649</v>
      </c>
    </row>
    <row r="37" spans="1:11" x14ac:dyDescent="0.2">
      <c r="A37" s="48" t="s">
        <v>624</v>
      </c>
      <c r="B37">
        <v>9203</v>
      </c>
      <c r="C37" s="46">
        <v>41306</v>
      </c>
      <c r="D37" t="s">
        <v>622</v>
      </c>
      <c r="E37" t="str">
        <f t="shared" si="0"/>
        <v>METROPOLITANA</v>
      </c>
    </row>
    <row r="38" spans="1:11" x14ac:dyDescent="0.2">
      <c r="A38" s="48" t="s">
        <v>624</v>
      </c>
      <c r="B38">
        <v>11780</v>
      </c>
      <c r="C38" s="46">
        <v>41334</v>
      </c>
      <c r="D38" t="s">
        <v>622</v>
      </c>
      <c r="E38" t="str">
        <f t="shared" si="0"/>
        <v>METROPOLITANA</v>
      </c>
    </row>
    <row r="39" spans="1:11" x14ac:dyDescent="0.2">
      <c r="A39" s="48" t="s">
        <v>624</v>
      </c>
      <c r="B39">
        <v>12927</v>
      </c>
      <c r="C39" s="46">
        <v>41365</v>
      </c>
      <c r="D39" t="s">
        <v>622</v>
      </c>
      <c r="E39" t="str">
        <f t="shared" si="0"/>
        <v>METROPOLITANA</v>
      </c>
    </row>
    <row r="40" spans="1:11" x14ac:dyDescent="0.2">
      <c r="A40" s="48" t="s">
        <v>624</v>
      </c>
      <c r="B40" s="45">
        <v>15360</v>
      </c>
      <c r="C40" s="46">
        <v>41395</v>
      </c>
      <c r="D40" t="s">
        <v>622</v>
      </c>
      <c r="E40" t="str">
        <f t="shared" si="0"/>
        <v>METROPOLITANA</v>
      </c>
    </row>
    <row r="41" spans="1:11" x14ac:dyDescent="0.2">
      <c r="A41" s="48" t="s">
        <v>624</v>
      </c>
      <c r="B41" s="45">
        <v>12035</v>
      </c>
      <c r="C41" s="46">
        <v>41426</v>
      </c>
      <c r="D41" t="s">
        <v>622</v>
      </c>
      <c r="E41" t="str">
        <f t="shared" si="0"/>
        <v>METROPOLITANA</v>
      </c>
    </row>
    <row r="42" spans="1:11" x14ac:dyDescent="0.2">
      <c r="A42" s="48" t="s">
        <v>624</v>
      </c>
      <c r="B42" s="45">
        <v>14052</v>
      </c>
      <c r="C42" s="46">
        <v>41456</v>
      </c>
      <c r="D42" t="s">
        <v>622</v>
      </c>
      <c r="E42" t="str">
        <f t="shared" si="0"/>
        <v>METROPOLITANA</v>
      </c>
    </row>
    <row r="43" spans="1:11" x14ac:dyDescent="0.2">
      <c r="A43" s="48" t="s">
        <v>624</v>
      </c>
      <c r="B43" s="45">
        <v>12822</v>
      </c>
      <c r="C43" s="49">
        <v>41487</v>
      </c>
      <c r="D43" t="s">
        <v>622</v>
      </c>
      <c r="E43" t="str">
        <f t="shared" si="0"/>
        <v>METROPOLITANA</v>
      </c>
    </row>
    <row r="44" spans="1:11" x14ac:dyDescent="0.2">
      <c r="A44" s="48" t="s">
        <v>624</v>
      </c>
      <c r="B44" s="45">
        <v>13539</v>
      </c>
      <c r="C44" s="46">
        <v>41518</v>
      </c>
      <c r="D44" t="s">
        <v>622</v>
      </c>
      <c r="E44" t="str">
        <f t="shared" si="0"/>
        <v>METROPOLITANA</v>
      </c>
    </row>
    <row r="45" spans="1:11" x14ac:dyDescent="0.2">
      <c r="A45" s="48" t="s">
        <v>624</v>
      </c>
      <c r="B45" s="6">
        <v>14934</v>
      </c>
      <c r="C45" s="46">
        <v>41548</v>
      </c>
      <c r="D45" t="s">
        <v>622</v>
      </c>
      <c r="E45" t="str">
        <f t="shared" si="0"/>
        <v>METROPOLITANA</v>
      </c>
    </row>
    <row r="46" spans="1:11" x14ac:dyDescent="0.2">
      <c r="A46" s="48" t="s">
        <v>624</v>
      </c>
      <c r="B46" s="6">
        <v>10491</v>
      </c>
      <c r="C46" s="46">
        <v>41579</v>
      </c>
      <c r="D46" t="s">
        <v>622</v>
      </c>
      <c r="E46" t="str">
        <f t="shared" si="0"/>
        <v>METROPOLITANA</v>
      </c>
    </row>
    <row r="47" spans="1:11" x14ac:dyDescent="0.2">
      <c r="A47" s="48" t="s">
        <v>624</v>
      </c>
      <c r="B47" s="45">
        <v>10988</v>
      </c>
      <c r="C47" s="46">
        <v>41609</v>
      </c>
      <c r="D47" t="s">
        <v>622</v>
      </c>
      <c r="E47" t="str">
        <f t="shared" si="0"/>
        <v>METROPOLITANA</v>
      </c>
    </row>
    <row r="48" spans="1:11" x14ac:dyDescent="0.2">
      <c r="A48" s="48" t="s">
        <v>624</v>
      </c>
      <c r="B48" s="6">
        <v>1224</v>
      </c>
      <c r="C48" s="46">
        <v>41275</v>
      </c>
      <c r="D48" t="s">
        <v>623</v>
      </c>
      <c r="E48" t="str">
        <f t="shared" si="0"/>
        <v>METROPOLITANA</v>
      </c>
    </row>
    <row r="49" spans="1:5" x14ac:dyDescent="0.2">
      <c r="A49" s="48" t="s">
        <v>624</v>
      </c>
      <c r="B49">
        <v>469</v>
      </c>
      <c r="C49" s="46">
        <v>41306</v>
      </c>
      <c r="D49" t="s">
        <v>623</v>
      </c>
      <c r="E49" t="str">
        <f t="shared" si="0"/>
        <v>METROPOLITANA</v>
      </c>
    </row>
    <row r="50" spans="1:5" x14ac:dyDescent="0.2">
      <c r="A50" s="48" t="s">
        <v>624</v>
      </c>
      <c r="B50">
        <v>550</v>
      </c>
      <c r="C50" s="46">
        <v>41334</v>
      </c>
      <c r="D50" t="s">
        <v>623</v>
      </c>
      <c r="E50" t="str">
        <f t="shared" si="0"/>
        <v>METROPOLITANA</v>
      </c>
    </row>
    <row r="51" spans="1:5" x14ac:dyDescent="0.2">
      <c r="A51" s="48" t="s">
        <v>624</v>
      </c>
      <c r="B51">
        <v>630</v>
      </c>
      <c r="C51" s="46">
        <v>41365</v>
      </c>
      <c r="D51" t="s">
        <v>623</v>
      </c>
      <c r="E51" t="str">
        <f t="shared" si="0"/>
        <v>METROPOLITANA</v>
      </c>
    </row>
    <row r="52" spans="1:5" x14ac:dyDescent="0.2">
      <c r="A52" s="48" t="s">
        <v>624</v>
      </c>
      <c r="B52" s="45">
        <v>762</v>
      </c>
      <c r="C52" s="46">
        <v>41395</v>
      </c>
      <c r="D52" t="s">
        <v>623</v>
      </c>
      <c r="E52" t="str">
        <f t="shared" si="0"/>
        <v>METROPOLITANA</v>
      </c>
    </row>
    <row r="53" spans="1:5" x14ac:dyDescent="0.2">
      <c r="A53" s="48" t="s">
        <v>624</v>
      </c>
      <c r="B53" s="45">
        <v>820</v>
      </c>
      <c r="C53" s="46">
        <v>41426</v>
      </c>
      <c r="D53" t="s">
        <v>623</v>
      </c>
      <c r="E53" t="str">
        <f t="shared" si="0"/>
        <v>METROPOLITANA</v>
      </c>
    </row>
    <row r="54" spans="1:5" x14ac:dyDescent="0.2">
      <c r="A54" s="48" t="s">
        <v>624</v>
      </c>
      <c r="B54" s="45">
        <v>811</v>
      </c>
      <c r="C54" s="46">
        <v>41456</v>
      </c>
      <c r="D54" t="s">
        <v>623</v>
      </c>
      <c r="E54" t="str">
        <f t="shared" si="0"/>
        <v>METROPOLITANA</v>
      </c>
    </row>
    <row r="55" spans="1:5" x14ac:dyDescent="0.2">
      <c r="A55" s="48" t="s">
        <v>624</v>
      </c>
      <c r="B55" s="45">
        <v>776</v>
      </c>
      <c r="C55" s="46">
        <v>41487</v>
      </c>
      <c r="D55" t="s">
        <v>623</v>
      </c>
      <c r="E55" t="str">
        <f t="shared" si="0"/>
        <v>METROPOLITANA</v>
      </c>
    </row>
    <row r="56" spans="1:5" x14ac:dyDescent="0.2">
      <c r="A56" s="48" t="s">
        <v>624</v>
      </c>
      <c r="B56" s="45">
        <v>799</v>
      </c>
      <c r="C56" s="46">
        <v>41518</v>
      </c>
      <c r="D56" t="s">
        <v>623</v>
      </c>
      <c r="E56" t="str">
        <f t="shared" si="0"/>
        <v>METROPOLITANA</v>
      </c>
    </row>
    <row r="57" spans="1:5" x14ac:dyDescent="0.2">
      <c r="A57" s="48" t="s">
        <v>624</v>
      </c>
      <c r="B57">
        <v>735</v>
      </c>
      <c r="C57" s="46">
        <v>41548</v>
      </c>
      <c r="D57" t="s">
        <v>623</v>
      </c>
      <c r="E57" t="str">
        <f t="shared" si="0"/>
        <v>METROPOLITANA</v>
      </c>
    </row>
    <row r="58" spans="1:5" x14ac:dyDescent="0.2">
      <c r="A58" s="48" t="s">
        <v>624</v>
      </c>
      <c r="B58">
        <v>645</v>
      </c>
      <c r="C58" s="46">
        <v>41579</v>
      </c>
      <c r="D58" t="s">
        <v>623</v>
      </c>
      <c r="E58" t="str">
        <f t="shared" si="0"/>
        <v>METROPOLITANA</v>
      </c>
    </row>
    <row r="59" spans="1:5" x14ac:dyDescent="0.2">
      <c r="A59" s="48" t="s">
        <v>624</v>
      </c>
      <c r="B59" s="45">
        <v>564</v>
      </c>
      <c r="C59" s="46">
        <v>41609</v>
      </c>
      <c r="D59" t="s">
        <v>623</v>
      </c>
      <c r="E59" t="str">
        <f t="shared" si="0"/>
        <v>METROPOLITANA</v>
      </c>
    </row>
    <row r="60" spans="1:5" x14ac:dyDescent="0.2">
      <c r="A60" s="48" t="s">
        <v>625</v>
      </c>
      <c r="B60">
        <v>1038</v>
      </c>
      <c r="C60" s="46">
        <v>41275</v>
      </c>
      <c r="D60" t="s">
        <v>622</v>
      </c>
      <c r="E60" t="str">
        <f t="shared" si="0"/>
        <v>NOA</v>
      </c>
    </row>
    <row r="61" spans="1:5" x14ac:dyDescent="0.2">
      <c r="A61" s="48" t="s">
        <v>625</v>
      </c>
      <c r="B61">
        <v>495</v>
      </c>
      <c r="C61" s="46">
        <v>41306</v>
      </c>
      <c r="D61" t="s">
        <v>622</v>
      </c>
      <c r="E61" t="str">
        <f t="shared" si="0"/>
        <v>NOA</v>
      </c>
    </row>
    <row r="62" spans="1:5" x14ac:dyDescent="0.2">
      <c r="A62" s="48" t="s">
        <v>625</v>
      </c>
      <c r="B62">
        <v>599</v>
      </c>
      <c r="C62" s="46">
        <v>41334</v>
      </c>
      <c r="D62" t="s">
        <v>622</v>
      </c>
      <c r="E62" t="str">
        <f t="shared" si="0"/>
        <v>NOA</v>
      </c>
    </row>
    <row r="63" spans="1:5" x14ac:dyDescent="0.2">
      <c r="A63" s="48" t="s">
        <v>625</v>
      </c>
      <c r="B63">
        <v>614</v>
      </c>
      <c r="C63" s="46">
        <v>41365</v>
      </c>
      <c r="D63" t="s">
        <v>622</v>
      </c>
      <c r="E63" t="str">
        <f t="shared" si="0"/>
        <v>NOA</v>
      </c>
    </row>
    <row r="64" spans="1:5" x14ac:dyDescent="0.2">
      <c r="A64" s="48" t="s">
        <v>625</v>
      </c>
      <c r="B64" s="45">
        <v>693</v>
      </c>
      <c r="C64" s="46">
        <v>41395</v>
      </c>
      <c r="D64" t="s">
        <v>622</v>
      </c>
      <c r="E64" t="str">
        <f t="shared" si="0"/>
        <v>NOA</v>
      </c>
    </row>
    <row r="65" spans="1:5" x14ac:dyDescent="0.2">
      <c r="A65" s="48" t="s">
        <v>625</v>
      </c>
      <c r="B65" s="45">
        <v>545</v>
      </c>
      <c r="C65" s="46">
        <v>41426</v>
      </c>
      <c r="D65" t="s">
        <v>622</v>
      </c>
      <c r="E65" t="str">
        <f t="shared" si="0"/>
        <v>NOA</v>
      </c>
    </row>
    <row r="66" spans="1:5" x14ac:dyDescent="0.2">
      <c r="A66" s="48" t="s">
        <v>625</v>
      </c>
      <c r="B66" s="45">
        <v>619</v>
      </c>
      <c r="C66" s="46">
        <v>41456</v>
      </c>
      <c r="D66" t="s">
        <v>622</v>
      </c>
      <c r="E66" t="str">
        <f t="shared" si="0"/>
        <v>NOA</v>
      </c>
    </row>
    <row r="67" spans="1:5" x14ac:dyDescent="0.2">
      <c r="A67" s="48" t="s">
        <v>625</v>
      </c>
      <c r="B67" s="45">
        <v>611</v>
      </c>
      <c r="C67" s="49">
        <v>41487</v>
      </c>
      <c r="D67" t="s">
        <v>622</v>
      </c>
      <c r="E67" t="str">
        <f t="shared" si="0"/>
        <v>NOA</v>
      </c>
    </row>
    <row r="68" spans="1:5" x14ac:dyDescent="0.2">
      <c r="A68" s="48" t="s">
        <v>625</v>
      </c>
      <c r="B68" s="45">
        <v>587</v>
      </c>
      <c r="C68" s="46">
        <v>41518</v>
      </c>
      <c r="D68" t="s">
        <v>622</v>
      </c>
      <c r="E68" t="str">
        <f t="shared" si="0"/>
        <v>NOA</v>
      </c>
    </row>
    <row r="69" spans="1:5" x14ac:dyDescent="0.2">
      <c r="A69" s="48" t="s">
        <v>625</v>
      </c>
      <c r="B69">
        <v>634</v>
      </c>
      <c r="C69" s="46">
        <v>41548</v>
      </c>
      <c r="D69" t="s">
        <v>622</v>
      </c>
      <c r="E69" t="str">
        <f t="shared" si="0"/>
        <v>NOA</v>
      </c>
    </row>
    <row r="70" spans="1:5" x14ac:dyDescent="0.2">
      <c r="A70" s="48" t="s">
        <v>625</v>
      </c>
      <c r="B70">
        <v>366</v>
      </c>
      <c r="C70" s="46">
        <v>41579</v>
      </c>
      <c r="D70" t="s">
        <v>622</v>
      </c>
      <c r="E70" t="str">
        <f t="shared" si="0"/>
        <v>NOA</v>
      </c>
    </row>
    <row r="71" spans="1:5" x14ac:dyDescent="0.2">
      <c r="A71" s="48" t="s">
        <v>625</v>
      </c>
      <c r="B71" s="45">
        <v>300</v>
      </c>
      <c r="C71" s="46">
        <v>41609</v>
      </c>
      <c r="D71" t="s">
        <v>622</v>
      </c>
      <c r="E71" t="str">
        <f t="shared" si="0"/>
        <v>NOA</v>
      </c>
    </row>
    <row r="72" spans="1:5" x14ac:dyDescent="0.2">
      <c r="A72" s="48" t="s">
        <v>625</v>
      </c>
      <c r="B72">
        <v>15</v>
      </c>
      <c r="C72" s="46">
        <v>41275</v>
      </c>
      <c r="D72" t="s">
        <v>623</v>
      </c>
      <c r="E72" t="str">
        <f t="shared" si="0"/>
        <v>NOA</v>
      </c>
    </row>
    <row r="73" spans="1:5" x14ac:dyDescent="0.2">
      <c r="A73" s="48" t="s">
        <v>625</v>
      </c>
      <c r="B73">
        <v>10</v>
      </c>
      <c r="C73" s="46">
        <v>41306</v>
      </c>
      <c r="D73" t="s">
        <v>623</v>
      </c>
      <c r="E73" t="str">
        <f t="shared" si="0"/>
        <v>NOA</v>
      </c>
    </row>
    <row r="74" spans="1:5" x14ac:dyDescent="0.2">
      <c r="A74" s="48" t="s">
        <v>625</v>
      </c>
      <c r="B74">
        <v>8</v>
      </c>
      <c r="C74" s="46">
        <v>41334</v>
      </c>
      <c r="D74" t="s">
        <v>623</v>
      </c>
      <c r="E74" t="str">
        <f t="shared" si="0"/>
        <v>NOA</v>
      </c>
    </row>
    <row r="75" spans="1:5" x14ac:dyDescent="0.2">
      <c r="A75" s="48" t="s">
        <v>625</v>
      </c>
      <c r="B75">
        <v>16</v>
      </c>
      <c r="C75" s="46">
        <v>41365</v>
      </c>
      <c r="D75" t="s">
        <v>623</v>
      </c>
      <c r="E75" t="str">
        <f t="shared" si="0"/>
        <v>NOA</v>
      </c>
    </row>
    <row r="76" spans="1:5" x14ac:dyDescent="0.2">
      <c r="A76" s="48" t="s">
        <v>625</v>
      </c>
      <c r="B76" s="45">
        <v>17</v>
      </c>
      <c r="C76" s="46">
        <v>41395</v>
      </c>
      <c r="D76" t="s">
        <v>623</v>
      </c>
      <c r="E76" t="str">
        <f t="shared" ref="E76:E139" si="1">VLOOKUP(A76,REGIONES,2,0)</f>
        <v>NOA</v>
      </c>
    </row>
    <row r="77" spans="1:5" x14ac:dyDescent="0.2">
      <c r="A77" s="48" t="s">
        <v>625</v>
      </c>
      <c r="B77" s="45">
        <v>13</v>
      </c>
      <c r="C77" s="46">
        <v>41426</v>
      </c>
      <c r="D77" t="s">
        <v>623</v>
      </c>
      <c r="E77" t="str">
        <f t="shared" si="1"/>
        <v>NOA</v>
      </c>
    </row>
    <row r="78" spans="1:5" x14ac:dyDescent="0.2">
      <c r="A78" s="48" t="s">
        <v>625</v>
      </c>
      <c r="B78" s="45">
        <v>17</v>
      </c>
      <c r="C78" s="46">
        <v>41456</v>
      </c>
      <c r="D78" t="s">
        <v>623</v>
      </c>
      <c r="E78" t="str">
        <f t="shared" si="1"/>
        <v>NOA</v>
      </c>
    </row>
    <row r="79" spans="1:5" x14ac:dyDescent="0.2">
      <c r="A79" s="48" t="s">
        <v>625</v>
      </c>
      <c r="B79" s="45">
        <v>21</v>
      </c>
      <c r="C79" s="46">
        <v>41487</v>
      </c>
      <c r="D79" t="s">
        <v>623</v>
      </c>
      <c r="E79" t="str">
        <f t="shared" si="1"/>
        <v>NOA</v>
      </c>
    </row>
    <row r="80" spans="1:5" x14ac:dyDescent="0.2">
      <c r="A80" s="48" t="s">
        <v>625</v>
      </c>
      <c r="B80" s="45">
        <v>11</v>
      </c>
      <c r="C80" s="46">
        <v>41518</v>
      </c>
      <c r="D80" t="s">
        <v>623</v>
      </c>
      <c r="E80" t="str">
        <f t="shared" si="1"/>
        <v>NOA</v>
      </c>
    </row>
    <row r="81" spans="1:5" x14ac:dyDescent="0.2">
      <c r="A81" s="48" t="s">
        <v>625</v>
      </c>
      <c r="B81">
        <v>17</v>
      </c>
      <c r="C81" s="46">
        <v>41548</v>
      </c>
      <c r="D81" t="s">
        <v>623</v>
      </c>
      <c r="E81" t="str">
        <f t="shared" si="1"/>
        <v>NOA</v>
      </c>
    </row>
    <row r="82" spans="1:5" x14ac:dyDescent="0.2">
      <c r="A82" s="48" t="s">
        <v>625</v>
      </c>
      <c r="B82">
        <v>11</v>
      </c>
      <c r="C82" s="46">
        <v>41579</v>
      </c>
      <c r="D82" t="s">
        <v>623</v>
      </c>
      <c r="E82" t="str">
        <f t="shared" si="1"/>
        <v>NOA</v>
      </c>
    </row>
    <row r="83" spans="1:5" x14ac:dyDescent="0.2">
      <c r="A83" s="48" t="s">
        <v>625</v>
      </c>
      <c r="B83" s="45">
        <v>8</v>
      </c>
      <c r="C83" s="46">
        <v>41609</v>
      </c>
      <c r="D83" t="s">
        <v>623</v>
      </c>
      <c r="E83" t="str">
        <f t="shared" si="1"/>
        <v>NOA</v>
      </c>
    </row>
    <row r="84" spans="1:5" x14ac:dyDescent="0.2">
      <c r="A84" s="48" t="s">
        <v>626</v>
      </c>
      <c r="B84">
        <v>3159</v>
      </c>
      <c r="C84" s="46">
        <v>41275</v>
      </c>
      <c r="D84" t="s">
        <v>622</v>
      </c>
      <c r="E84" t="str">
        <f t="shared" si="1"/>
        <v>CENTRO</v>
      </c>
    </row>
    <row r="85" spans="1:5" x14ac:dyDescent="0.2">
      <c r="A85" s="48" t="s">
        <v>626</v>
      </c>
      <c r="B85">
        <v>1630</v>
      </c>
      <c r="C85" s="46">
        <v>41306</v>
      </c>
      <c r="D85" t="s">
        <v>622</v>
      </c>
      <c r="E85" t="str">
        <f t="shared" si="1"/>
        <v>CENTRO</v>
      </c>
    </row>
    <row r="86" spans="1:5" x14ac:dyDescent="0.2">
      <c r="A86" s="48" t="s">
        <v>626</v>
      </c>
      <c r="B86">
        <v>2026</v>
      </c>
      <c r="C86" s="46">
        <v>41334</v>
      </c>
      <c r="D86" t="s">
        <v>622</v>
      </c>
      <c r="E86" t="str">
        <f t="shared" si="1"/>
        <v>CENTRO</v>
      </c>
    </row>
    <row r="87" spans="1:5" x14ac:dyDescent="0.2">
      <c r="A87" s="48" t="s">
        <v>626</v>
      </c>
      <c r="B87">
        <v>2087</v>
      </c>
      <c r="C87" s="46">
        <v>41365</v>
      </c>
      <c r="D87" t="s">
        <v>622</v>
      </c>
      <c r="E87" t="str">
        <f t="shared" si="1"/>
        <v>CENTRO</v>
      </c>
    </row>
    <row r="88" spans="1:5" x14ac:dyDescent="0.2">
      <c r="A88" s="48" t="s">
        <v>626</v>
      </c>
      <c r="B88" s="45">
        <v>2282</v>
      </c>
      <c r="C88" s="46">
        <v>41395</v>
      </c>
      <c r="D88" t="s">
        <v>622</v>
      </c>
      <c r="E88" t="str">
        <f t="shared" si="1"/>
        <v>CENTRO</v>
      </c>
    </row>
    <row r="89" spans="1:5" x14ac:dyDescent="0.2">
      <c r="A89" s="48" t="s">
        <v>626</v>
      </c>
      <c r="B89" s="45">
        <v>1760</v>
      </c>
      <c r="C89" s="46">
        <v>41426</v>
      </c>
      <c r="D89" t="s">
        <v>622</v>
      </c>
      <c r="E89" t="str">
        <f t="shared" si="1"/>
        <v>CENTRO</v>
      </c>
    </row>
    <row r="90" spans="1:5" x14ac:dyDescent="0.2">
      <c r="A90" s="48" t="s">
        <v>626</v>
      </c>
      <c r="B90" s="45">
        <v>2118</v>
      </c>
      <c r="C90" s="46">
        <v>41456</v>
      </c>
      <c r="D90" t="s">
        <v>622</v>
      </c>
      <c r="E90" t="str">
        <f t="shared" si="1"/>
        <v>CENTRO</v>
      </c>
    </row>
    <row r="91" spans="1:5" x14ac:dyDescent="0.2">
      <c r="A91" s="48" t="s">
        <v>626</v>
      </c>
      <c r="B91" s="45">
        <v>1960</v>
      </c>
      <c r="C91" s="49">
        <v>41487</v>
      </c>
      <c r="D91" t="s">
        <v>622</v>
      </c>
      <c r="E91" t="str">
        <f t="shared" si="1"/>
        <v>CENTRO</v>
      </c>
    </row>
    <row r="92" spans="1:5" x14ac:dyDescent="0.2">
      <c r="A92" s="48" t="s">
        <v>626</v>
      </c>
      <c r="B92" s="45">
        <v>2288</v>
      </c>
      <c r="C92" s="46">
        <v>41518</v>
      </c>
      <c r="D92" t="s">
        <v>622</v>
      </c>
      <c r="E92" t="str">
        <f t="shared" si="1"/>
        <v>CENTRO</v>
      </c>
    </row>
    <row r="93" spans="1:5" x14ac:dyDescent="0.2">
      <c r="A93" s="48" t="s">
        <v>626</v>
      </c>
      <c r="B93" s="6">
        <v>2199</v>
      </c>
      <c r="C93" s="46">
        <v>41548</v>
      </c>
      <c r="D93" t="s">
        <v>622</v>
      </c>
      <c r="E93" t="str">
        <f t="shared" si="1"/>
        <v>CENTRO</v>
      </c>
    </row>
    <row r="94" spans="1:5" x14ac:dyDescent="0.2">
      <c r="A94" s="48" t="s">
        <v>626</v>
      </c>
      <c r="B94" s="6">
        <v>1502</v>
      </c>
      <c r="C94" s="46">
        <v>41579</v>
      </c>
      <c r="D94" t="s">
        <v>622</v>
      </c>
      <c r="E94" t="str">
        <f t="shared" si="1"/>
        <v>CENTRO</v>
      </c>
    </row>
    <row r="95" spans="1:5" x14ac:dyDescent="0.2">
      <c r="A95" s="48" t="s">
        <v>626</v>
      </c>
      <c r="B95" s="45">
        <v>951</v>
      </c>
      <c r="C95" s="46">
        <v>41609</v>
      </c>
      <c r="D95" t="s">
        <v>622</v>
      </c>
      <c r="E95" t="str">
        <f t="shared" si="1"/>
        <v>CENTRO</v>
      </c>
    </row>
    <row r="96" spans="1:5" x14ac:dyDescent="0.2">
      <c r="A96" s="48" t="s">
        <v>626</v>
      </c>
      <c r="B96">
        <v>124</v>
      </c>
      <c r="C96" s="46">
        <v>41275</v>
      </c>
      <c r="D96" t="s">
        <v>623</v>
      </c>
      <c r="E96" t="str">
        <f t="shared" si="1"/>
        <v>CENTRO</v>
      </c>
    </row>
    <row r="97" spans="1:5" x14ac:dyDescent="0.2">
      <c r="A97" s="48" t="s">
        <v>626</v>
      </c>
      <c r="B97">
        <v>81</v>
      </c>
      <c r="C97" s="46">
        <v>41306</v>
      </c>
      <c r="D97" t="s">
        <v>623</v>
      </c>
      <c r="E97" t="str">
        <f t="shared" si="1"/>
        <v>CENTRO</v>
      </c>
    </row>
    <row r="98" spans="1:5" x14ac:dyDescent="0.2">
      <c r="A98" s="48" t="s">
        <v>626</v>
      </c>
      <c r="B98">
        <v>133</v>
      </c>
      <c r="C98" s="46">
        <v>41334</v>
      </c>
      <c r="D98" t="s">
        <v>623</v>
      </c>
      <c r="E98" t="str">
        <f t="shared" si="1"/>
        <v>CENTRO</v>
      </c>
    </row>
    <row r="99" spans="1:5" x14ac:dyDescent="0.2">
      <c r="A99" s="48" t="s">
        <v>626</v>
      </c>
      <c r="B99">
        <v>109</v>
      </c>
      <c r="C99" s="46">
        <v>41365</v>
      </c>
      <c r="D99" t="s">
        <v>623</v>
      </c>
      <c r="E99" t="str">
        <f t="shared" si="1"/>
        <v>CENTRO</v>
      </c>
    </row>
    <row r="100" spans="1:5" x14ac:dyDescent="0.2">
      <c r="A100" s="48" t="s">
        <v>626</v>
      </c>
      <c r="B100" s="45">
        <v>144</v>
      </c>
      <c r="C100" s="46">
        <v>41395</v>
      </c>
      <c r="D100" t="s">
        <v>623</v>
      </c>
      <c r="E100" t="str">
        <f t="shared" si="1"/>
        <v>CENTRO</v>
      </c>
    </row>
    <row r="101" spans="1:5" x14ac:dyDescent="0.2">
      <c r="A101" s="48" t="s">
        <v>626</v>
      </c>
      <c r="B101" s="45">
        <v>117</v>
      </c>
      <c r="C101" s="46">
        <v>41426</v>
      </c>
      <c r="D101" t="s">
        <v>623</v>
      </c>
      <c r="E101" t="str">
        <f t="shared" si="1"/>
        <v>CENTRO</v>
      </c>
    </row>
    <row r="102" spans="1:5" x14ac:dyDescent="0.2">
      <c r="A102" s="48" t="s">
        <v>626</v>
      </c>
      <c r="B102" s="45">
        <v>98</v>
      </c>
      <c r="C102" s="46">
        <v>41456</v>
      </c>
      <c r="D102" t="s">
        <v>623</v>
      </c>
      <c r="E102" t="str">
        <f t="shared" si="1"/>
        <v>CENTRO</v>
      </c>
    </row>
    <row r="103" spans="1:5" x14ac:dyDescent="0.2">
      <c r="A103" s="48" t="s">
        <v>626</v>
      </c>
      <c r="B103" s="45">
        <v>116</v>
      </c>
      <c r="C103" s="46">
        <v>41487</v>
      </c>
      <c r="D103" t="s">
        <v>623</v>
      </c>
      <c r="E103" t="str">
        <f t="shared" si="1"/>
        <v>CENTRO</v>
      </c>
    </row>
    <row r="104" spans="1:5" x14ac:dyDescent="0.2">
      <c r="A104" s="48" t="s">
        <v>626</v>
      </c>
      <c r="B104" s="45">
        <v>123</v>
      </c>
      <c r="C104" s="46">
        <v>41518</v>
      </c>
      <c r="D104" t="s">
        <v>623</v>
      </c>
      <c r="E104" t="str">
        <f t="shared" si="1"/>
        <v>CENTRO</v>
      </c>
    </row>
    <row r="105" spans="1:5" x14ac:dyDescent="0.2">
      <c r="A105" s="48" t="s">
        <v>626</v>
      </c>
      <c r="B105">
        <v>118</v>
      </c>
      <c r="C105" s="46">
        <v>41548</v>
      </c>
      <c r="D105" t="s">
        <v>623</v>
      </c>
      <c r="E105" t="str">
        <f t="shared" si="1"/>
        <v>CENTRO</v>
      </c>
    </row>
    <row r="106" spans="1:5" x14ac:dyDescent="0.2">
      <c r="A106" s="48" t="s">
        <v>626</v>
      </c>
      <c r="B106">
        <v>103</v>
      </c>
      <c r="C106" s="46">
        <v>41579</v>
      </c>
      <c r="D106" t="s">
        <v>623</v>
      </c>
      <c r="E106" t="str">
        <f t="shared" si="1"/>
        <v>CENTRO</v>
      </c>
    </row>
    <row r="107" spans="1:5" x14ac:dyDescent="0.2">
      <c r="A107" s="48" t="s">
        <v>626</v>
      </c>
      <c r="B107" s="45">
        <v>64</v>
      </c>
      <c r="C107" s="46">
        <v>41609</v>
      </c>
      <c r="D107" t="s">
        <v>623</v>
      </c>
      <c r="E107" t="str">
        <f t="shared" si="1"/>
        <v>CENTRO</v>
      </c>
    </row>
    <row r="108" spans="1:5" x14ac:dyDescent="0.2">
      <c r="A108" s="48" t="s">
        <v>627</v>
      </c>
      <c r="B108">
        <v>895</v>
      </c>
      <c r="C108" s="46">
        <v>41275</v>
      </c>
      <c r="D108" t="s">
        <v>622</v>
      </c>
      <c r="E108" t="str">
        <f t="shared" si="1"/>
        <v>NEA</v>
      </c>
    </row>
    <row r="109" spans="1:5" x14ac:dyDescent="0.2">
      <c r="A109" s="48" t="s">
        <v>627</v>
      </c>
      <c r="B109">
        <v>622</v>
      </c>
      <c r="C109" s="46">
        <v>41306</v>
      </c>
      <c r="D109" t="s">
        <v>622</v>
      </c>
      <c r="E109" t="str">
        <f t="shared" si="1"/>
        <v>NEA</v>
      </c>
    </row>
    <row r="110" spans="1:5" x14ac:dyDescent="0.2">
      <c r="A110" s="48" t="s">
        <v>627</v>
      </c>
      <c r="B110">
        <v>657</v>
      </c>
      <c r="C110" s="46">
        <v>41334</v>
      </c>
      <c r="D110" t="s">
        <v>622</v>
      </c>
      <c r="E110" t="str">
        <f t="shared" si="1"/>
        <v>NEA</v>
      </c>
    </row>
    <row r="111" spans="1:5" x14ac:dyDescent="0.2">
      <c r="A111" s="48" t="s">
        <v>627</v>
      </c>
      <c r="B111">
        <v>755</v>
      </c>
      <c r="C111" s="46">
        <v>41365</v>
      </c>
      <c r="D111" t="s">
        <v>622</v>
      </c>
      <c r="E111" t="str">
        <f t="shared" si="1"/>
        <v>NEA</v>
      </c>
    </row>
    <row r="112" spans="1:5" x14ac:dyDescent="0.2">
      <c r="A112" s="48" t="s">
        <v>627</v>
      </c>
      <c r="B112" s="45">
        <v>776</v>
      </c>
      <c r="C112" s="46">
        <v>41395</v>
      </c>
      <c r="D112" t="s">
        <v>622</v>
      </c>
      <c r="E112" t="str">
        <f t="shared" si="1"/>
        <v>NEA</v>
      </c>
    </row>
    <row r="113" spans="1:5" x14ac:dyDescent="0.2">
      <c r="A113" s="48" t="s">
        <v>627</v>
      </c>
      <c r="B113" s="45">
        <v>550</v>
      </c>
      <c r="C113" s="46">
        <v>41426</v>
      </c>
      <c r="D113" t="s">
        <v>622</v>
      </c>
      <c r="E113" t="str">
        <f t="shared" si="1"/>
        <v>NEA</v>
      </c>
    </row>
    <row r="114" spans="1:5" x14ac:dyDescent="0.2">
      <c r="A114" s="48" t="s">
        <v>627</v>
      </c>
      <c r="B114" s="45">
        <v>732</v>
      </c>
      <c r="C114" s="46">
        <v>41456</v>
      </c>
      <c r="D114" t="s">
        <v>622</v>
      </c>
      <c r="E114" t="str">
        <f t="shared" si="1"/>
        <v>NEA</v>
      </c>
    </row>
    <row r="115" spans="1:5" x14ac:dyDescent="0.2">
      <c r="A115" s="48" t="s">
        <v>627</v>
      </c>
      <c r="B115" s="45">
        <v>723</v>
      </c>
      <c r="C115" s="49">
        <v>41487</v>
      </c>
      <c r="D115" t="s">
        <v>622</v>
      </c>
      <c r="E115" t="str">
        <f t="shared" si="1"/>
        <v>NEA</v>
      </c>
    </row>
    <row r="116" spans="1:5" x14ac:dyDescent="0.2">
      <c r="A116" s="48" t="s">
        <v>627</v>
      </c>
      <c r="B116" s="45">
        <v>806</v>
      </c>
      <c r="C116" s="46">
        <v>41518</v>
      </c>
      <c r="D116" t="s">
        <v>622</v>
      </c>
      <c r="E116" t="str">
        <f t="shared" si="1"/>
        <v>NEA</v>
      </c>
    </row>
    <row r="117" spans="1:5" x14ac:dyDescent="0.2">
      <c r="A117" s="48" t="s">
        <v>627</v>
      </c>
      <c r="B117">
        <v>697</v>
      </c>
      <c r="C117" s="46">
        <v>41548</v>
      </c>
      <c r="D117" t="s">
        <v>622</v>
      </c>
      <c r="E117" t="str">
        <f t="shared" si="1"/>
        <v>NEA</v>
      </c>
    </row>
    <row r="118" spans="1:5" x14ac:dyDescent="0.2">
      <c r="A118" s="48" t="s">
        <v>627</v>
      </c>
      <c r="B118">
        <v>440</v>
      </c>
      <c r="C118" s="46">
        <v>41579</v>
      </c>
      <c r="D118" t="s">
        <v>622</v>
      </c>
      <c r="E118" t="str">
        <f t="shared" si="1"/>
        <v>NEA</v>
      </c>
    </row>
    <row r="119" spans="1:5" x14ac:dyDescent="0.2">
      <c r="A119" s="48" t="s">
        <v>627</v>
      </c>
      <c r="B119" s="45">
        <v>292</v>
      </c>
      <c r="C119" s="46">
        <v>41609</v>
      </c>
      <c r="D119" t="s">
        <v>622</v>
      </c>
      <c r="E119" t="str">
        <f t="shared" si="1"/>
        <v>NEA</v>
      </c>
    </row>
    <row r="120" spans="1:5" x14ac:dyDescent="0.2">
      <c r="A120" s="48" t="s">
        <v>627</v>
      </c>
      <c r="B120">
        <v>12</v>
      </c>
      <c r="C120" s="46">
        <v>41275</v>
      </c>
      <c r="D120" t="s">
        <v>623</v>
      </c>
      <c r="E120" t="str">
        <f t="shared" si="1"/>
        <v>NEA</v>
      </c>
    </row>
    <row r="121" spans="1:5" x14ac:dyDescent="0.2">
      <c r="A121" s="48" t="s">
        <v>627</v>
      </c>
      <c r="B121">
        <v>16</v>
      </c>
      <c r="C121" s="46">
        <v>41306</v>
      </c>
      <c r="D121" t="s">
        <v>623</v>
      </c>
      <c r="E121" t="str">
        <f t="shared" si="1"/>
        <v>NEA</v>
      </c>
    </row>
    <row r="122" spans="1:5" x14ac:dyDescent="0.2">
      <c r="A122" s="48" t="s">
        <v>627</v>
      </c>
      <c r="B122">
        <v>19</v>
      </c>
      <c r="C122" s="46">
        <v>41334</v>
      </c>
      <c r="D122" t="s">
        <v>623</v>
      </c>
      <c r="E122" t="str">
        <f t="shared" si="1"/>
        <v>NEA</v>
      </c>
    </row>
    <row r="123" spans="1:5" x14ac:dyDescent="0.2">
      <c r="A123" s="48" t="s">
        <v>627</v>
      </c>
      <c r="B123">
        <v>19</v>
      </c>
      <c r="C123" s="46">
        <v>41365</v>
      </c>
      <c r="D123" t="s">
        <v>623</v>
      </c>
      <c r="E123" t="str">
        <f t="shared" si="1"/>
        <v>NEA</v>
      </c>
    </row>
    <row r="124" spans="1:5" x14ac:dyDescent="0.2">
      <c r="A124" s="48" t="s">
        <v>627</v>
      </c>
      <c r="B124" s="45">
        <v>18</v>
      </c>
      <c r="C124" s="46">
        <v>41395</v>
      </c>
      <c r="D124" t="s">
        <v>623</v>
      </c>
      <c r="E124" t="str">
        <f t="shared" si="1"/>
        <v>NEA</v>
      </c>
    </row>
    <row r="125" spans="1:5" x14ac:dyDescent="0.2">
      <c r="A125" s="48" t="s">
        <v>627</v>
      </c>
      <c r="B125" s="45">
        <v>16</v>
      </c>
      <c r="C125" s="46">
        <v>41426</v>
      </c>
      <c r="D125" t="s">
        <v>623</v>
      </c>
      <c r="E125" t="str">
        <f t="shared" si="1"/>
        <v>NEA</v>
      </c>
    </row>
    <row r="126" spans="1:5" x14ac:dyDescent="0.2">
      <c r="A126" s="48" t="s">
        <v>627</v>
      </c>
      <c r="B126" s="45">
        <v>17</v>
      </c>
      <c r="C126" s="46">
        <v>41456</v>
      </c>
      <c r="D126" t="s">
        <v>623</v>
      </c>
      <c r="E126" t="str">
        <f t="shared" si="1"/>
        <v>NEA</v>
      </c>
    </row>
    <row r="127" spans="1:5" x14ac:dyDescent="0.2">
      <c r="A127" s="48" t="s">
        <v>627</v>
      </c>
      <c r="B127" s="45">
        <v>18</v>
      </c>
      <c r="C127" s="46">
        <v>41487</v>
      </c>
      <c r="D127" t="s">
        <v>623</v>
      </c>
      <c r="E127" t="str">
        <f t="shared" si="1"/>
        <v>NEA</v>
      </c>
    </row>
    <row r="128" spans="1:5" x14ac:dyDescent="0.2">
      <c r="A128" s="48" t="s">
        <v>627</v>
      </c>
      <c r="B128" s="45">
        <v>25</v>
      </c>
      <c r="C128" s="46">
        <v>41518</v>
      </c>
      <c r="D128" t="s">
        <v>623</v>
      </c>
      <c r="E128" t="str">
        <f t="shared" si="1"/>
        <v>NEA</v>
      </c>
    </row>
    <row r="129" spans="1:5" x14ac:dyDescent="0.2">
      <c r="A129" s="48" t="s">
        <v>627</v>
      </c>
      <c r="B129">
        <v>30</v>
      </c>
      <c r="C129" s="46">
        <v>41548</v>
      </c>
      <c r="D129" t="s">
        <v>623</v>
      </c>
      <c r="E129" t="str">
        <f t="shared" si="1"/>
        <v>NEA</v>
      </c>
    </row>
    <row r="130" spans="1:5" x14ac:dyDescent="0.2">
      <c r="A130" s="48" t="s">
        <v>627</v>
      </c>
      <c r="B130">
        <v>19</v>
      </c>
      <c r="C130" s="46">
        <v>41579</v>
      </c>
      <c r="D130" t="s">
        <v>623</v>
      </c>
      <c r="E130" t="str">
        <f t="shared" si="1"/>
        <v>NEA</v>
      </c>
    </row>
    <row r="131" spans="1:5" x14ac:dyDescent="0.2">
      <c r="A131" s="48" t="s">
        <v>627</v>
      </c>
      <c r="B131" s="45">
        <v>14</v>
      </c>
      <c r="C131" s="46">
        <v>41609</v>
      </c>
      <c r="D131" t="s">
        <v>623</v>
      </c>
      <c r="E131" t="str">
        <f t="shared" si="1"/>
        <v>NEA</v>
      </c>
    </row>
    <row r="132" spans="1:5" x14ac:dyDescent="0.2">
      <c r="A132" s="48" t="s">
        <v>629</v>
      </c>
      <c r="B132">
        <v>1669</v>
      </c>
      <c r="C132" s="46">
        <v>41275</v>
      </c>
      <c r="D132" t="s">
        <v>622</v>
      </c>
      <c r="E132" t="str">
        <f t="shared" si="1"/>
        <v>NOA</v>
      </c>
    </row>
    <row r="133" spans="1:5" x14ac:dyDescent="0.2">
      <c r="A133" s="48" t="s">
        <v>629</v>
      </c>
      <c r="B133">
        <v>848</v>
      </c>
      <c r="C133" s="46">
        <v>41306</v>
      </c>
      <c r="D133" t="s">
        <v>622</v>
      </c>
      <c r="E133" t="str">
        <f t="shared" si="1"/>
        <v>NOA</v>
      </c>
    </row>
    <row r="134" spans="1:5" x14ac:dyDescent="0.2">
      <c r="A134" s="48" t="s">
        <v>629</v>
      </c>
      <c r="B134">
        <v>897</v>
      </c>
      <c r="C134" s="46">
        <v>41334</v>
      </c>
      <c r="D134" t="s">
        <v>622</v>
      </c>
      <c r="E134" t="str">
        <f t="shared" si="1"/>
        <v>NOA</v>
      </c>
    </row>
    <row r="135" spans="1:5" x14ac:dyDescent="0.2">
      <c r="A135" s="48" t="s">
        <v>629</v>
      </c>
      <c r="B135">
        <v>1062</v>
      </c>
      <c r="C135" s="46">
        <v>41365</v>
      </c>
      <c r="D135" t="s">
        <v>622</v>
      </c>
      <c r="E135" t="str">
        <f t="shared" si="1"/>
        <v>NOA</v>
      </c>
    </row>
    <row r="136" spans="1:5" x14ac:dyDescent="0.2">
      <c r="A136" s="48" t="s">
        <v>629</v>
      </c>
      <c r="B136" s="45">
        <v>1081</v>
      </c>
      <c r="C136" s="46">
        <v>41395</v>
      </c>
      <c r="D136" t="s">
        <v>622</v>
      </c>
      <c r="E136" t="str">
        <f t="shared" si="1"/>
        <v>NOA</v>
      </c>
    </row>
    <row r="137" spans="1:5" x14ac:dyDescent="0.2">
      <c r="A137" s="48" t="s">
        <v>629</v>
      </c>
      <c r="B137" s="45">
        <v>854</v>
      </c>
      <c r="C137" s="46">
        <v>41426</v>
      </c>
      <c r="D137" t="s">
        <v>622</v>
      </c>
      <c r="E137" t="str">
        <f t="shared" si="1"/>
        <v>NOA</v>
      </c>
    </row>
    <row r="138" spans="1:5" x14ac:dyDescent="0.2">
      <c r="A138" s="48" t="s">
        <v>629</v>
      </c>
      <c r="B138" s="45">
        <v>1081</v>
      </c>
      <c r="C138" s="46">
        <v>41456</v>
      </c>
      <c r="D138" t="s">
        <v>622</v>
      </c>
      <c r="E138" t="str">
        <f t="shared" si="1"/>
        <v>NOA</v>
      </c>
    </row>
    <row r="139" spans="1:5" x14ac:dyDescent="0.2">
      <c r="A139" s="48" t="s">
        <v>629</v>
      </c>
      <c r="B139" s="45">
        <v>871</v>
      </c>
      <c r="C139" s="49">
        <v>41487</v>
      </c>
      <c r="D139" t="s">
        <v>622</v>
      </c>
      <c r="E139" t="str">
        <f t="shared" si="1"/>
        <v>NOA</v>
      </c>
    </row>
    <row r="140" spans="1:5" x14ac:dyDescent="0.2">
      <c r="A140" s="48" t="s">
        <v>629</v>
      </c>
      <c r="B140" s="45">
        <v>881</v>
      </c>
      <c r="C140" s="46">
        <v>41518</v>
      </c>
      <c r="D140" t="s">
        <v>622</v>
      </c>
      <c r="E140" t="str">
        <f t="shared" ref="E140:E203" si="2">VLOOKUP(A140,REGIONES,2,0)</f>
        <v>NOA</v>
      </c>
    </row>
    <row r="141" spans="1:5" x14ac:dyDescent="0.2">
      <c r="A141" s="48" t="s">
        <v>629</v>
      </c>
      <c r="B141" s="6">
        <v>1070</v>
      </c>
      <c r="C141" s="46">
        <v>41548</v>
      </c>
      <c r="D141" t="s">
        <v>622</v>
      </c>
      <c r="E141" t="str">
        <f t="shared" si="2"/>
        <v>NOA</v>
      </c>
    </row>
    <row r="142" spans="1:5" x14ac:dyDescent="0.2">
      <c r="A142" s="48" t="s">
        <v>629</v>
      </c>
      <c r="B142">
        <v>716</v>
      </c>
      <c r="C142" s="46">
        <v>41579</v>
      </c>
      <c r="D142" t="s">
        <v>622</v>
      </c>
      <c r="E142" t="str">
        <f t="shared" si="2"/>
        <v>NOA</v>
      </c>
    </row>
    <row r="143" spans="1:5" x14ac:dyDescent="0.2">
      <c r="A143" s="48" t="s">
        <v>629</v>
      </c>
      <c r="B143" s="45">
        <v>579</v>
      </c>
      <c r="C143" s="46">
        <v>41609</v>
      </c>
      <c r="D143" t="s">
        <v>622</v>
      </c>
      <c r="E143" t="str">
        <f t="shared" si="2"/>
        <v>NOA</v>
      </c>
    </row>
    <row r="144" spans="1:5" x14ac:dyDescent="0.2">
      <c r="A144" s="48" t="s">
        <v>629</v>
      </c>
      <c r="B144">
        <v>94</v>
      </c>
      <c r="C144" s="46">
        <v>41275</v>
      </c>
      <c r="D144" t="s">
        <v>623</v>
      </c>
      <c r="E144" t="str">
        <f t="shared" si="2"/>
        <v>NOA</v>
      </c>
    </row>
    <row r="145" spans="1:5" x14ac:dyDescent="0.2">
      <c r="A145" s="48" t="s">
        <v>629</v>
      </c>
      <c r="B145">
        <v>56</v>
      </c>
      <c r="C145" s="46">
        <v>41306</v>
      </c>
      <c r="D145" t="s">
        <v>623</v>
      </c>
      <c r="E145" t="str">
        <f t="shared" si="2"/>
        <v>NOA</v>
      </c>
    </row>
    <row r="146" spans="1:5" x14ac:dyDescent="0.2">
      <c r="A146" s="48" t="s">
        <v>629</v>
      </c>
      <c r="B146">
        <v>68</v>
      </c>
      <c r="C146" s="46">
        <v>41334</v>
      </c>
      <c r="D146" t="s">
        <v>623</v>
      </c>
      <c r="E146" t="str">
        <f t="shared" si="2"/>
        <v>NOA</v>
      </c>
    </row>
    <row r="147" spans="1:5" x14ac:dyDescent="0.2">
      <c r="A147" s="48" t="s">
        <v>629</v>
      </c>
      <c r="B147">
        <v>79</v>
      </c>
      <c r="C147" s="46">
        <v>41365</v>
      </c>
      <c r="D147" t="s">
        <v>623</v>
      </c>
      <c r="E147" t="str">
        <f t="shared" si="2"/>
        <v>NOA</v>
      </c>
    </row>
    <row r="148" spans="1:5" x14ac:dyDescent="0.2">
      <c r="A148" s="48" t="s">
        <v>629</v>
      </c>
      <c r="B148" s="45">
        <v>75</v>
      </c>
      <c r="C148" s="46">
        <v>41395</v>
      </c>
      <c r="D148" t="s">
        <v>623</v>
      </c>
      <c r="E148" t="str">
        <f t="shared" si="2"/>
        <v>NOA</v>
      </c>
    </row>
    <row r="149" spans="1:5" x14ac:dyDescent="0.2">
      <c r="A149" s="48" t="s">
        <v>629</v>
      </c>
      <c r="B149" s="45">
        <v>95</v>
      </c>
      <c r="C149" s="46">
        <v>41426</v>
      </c>
      <c r="D149" t="s">
        <v>623</v>
      </c>
      <c r="E149" t="str">
        <f t="shared" si="2"/>
        <v>NOA</v>
      </c>
    </row>
    <row r="150" spans="1:5" x14ac:dyDescent="0.2">
      <c r="A150" s="48" t="s">
        <v>629</v>
      </c>
      <c r="B150" s="45">
        <v>50</v>
      </c>
      <c r="C150" s="46">
        <v>41456</v>
      </c>
      <c r="D150" t="s">
        <v>623</v>
      </c>
      <c r="E150" t="str">
        <f t="shared" si="2"/>
        <v>NOA</v>
      </c>
    </row>
    <row r="151" spans="1:5" x14ac:dyDescent="0.2">
      <c r="A151" s="48" t="s">
        <v>629</v>
      </c>
      <c r="B151" s="45">
        <v>74</v>
      </c>
      <c r="C151" s="46">
        <v>41487</v>
      </c>
      <c r="D151" t="s">
        <v>623</v>
      </c>
      <c r="E151" t="str">
        <f t="shared" si="2"/>
        <v>NOA</v>
      </c>
    </row>
    <row r="152" spans="1:5" x14ac:dyDescent="0.2">
      <c r="A152" s="48" t="s">
        <v>629</v>
      </c>
      <c r="B152" s="45">
        <v>44</v>
      </c>
      <c r="C152" s="46">
        <v>41518</v>
      </c>
      <c r="D152" t="s">
        <v>623</v>
      </c>
      <c r="E152" t="str">
        <f t="shared" si="2"/>
        <v>NOA</v>
      </c>
    </row>
    <row r="153" spans="1:5" x14ac:dyDescent="0.2">
      <c r="A153" s="48" t="s">
        <v>629</v>
      </c>
      <c r="B153">
        <v>65</v>
      </c>
      <c r="C153" s="46">
        <v>41548</v>
      </c>
      <c r="D153" t="s">
        <v>623</v>
      </c>
      <c r="E153" t="str">
        <f t="shared" si="2"/>
        <v>NOA</v>
      </c>
    </row>
    <row r="154" spans="1:5" x14ac:dyDescent="0.2">
      <c r="A154" s="48" t="s">
        <v>629</v>
      </c>
      <c r="B154">
        <v>45</v>
      </c>
      <c r="C154" s="46">
        <v>41579</v>
      </c>
      <c r="D154" t="s">
        <v>623</v>
      </c>
      <c r="E154" t="str">
        <f t="shared" si="2"/>
        <v>NOA</v>
      </c>
    </row>
    <row r="155" spans="1:5" x14ac:dyDescent="0.2">
      <c r="A155" s="48" t="s">
        <v>629</v>
      </c>
      <c r="B155" s="45">
        <v>35</v>
      </c>
      <c r="C155" s="46">
        <v>41609</v>
      </c>
      <c r="D155" t="s">
        <v>623</v>
      </c>
      <c r="E155" t="str">
        <f t="shared" si="2"/>
        <v>NOA</v>
      </c>
    </row>
    <row r="156" spans="1:5" x14ac:dyDescent="0.2">
      <c r="A156" s="48" t="s">
        <v>630</v>
      </c>
      <c r="B156">
        <v>1650</v>
      </c>
      <c r="C156" s="46">
        <v>41275</v>
      </c>
      <c r="D156" t="s">
        <v>622</v>
      </c>
      <c r="E156" t="str">
        <f t="shared" si="2"/>
        <v>SUR</v>
      </c>
    </row>
    <row r="157" spans="1:5" x14ac:dyDescent="0.2">
      <c r="A157" s="48" t="s">
        <v>630</v>
      </c>
      <c r="B157">
        <v>1049</v>
      </c>
      <c r="C157" s="46">
        <v>41306</v>
      </c>
      <c r="D157" t="s">
        <v>622</v>
      </c>
      <c r="E157" t="str">
        <f t="shared" si="2"/>
        <v>SUR</v>
      </c>
    </row>
    <row r="158" spans="1:5" x14ac:dyDescent="0.2">
      <c r="A158" s="48" t="s">
        <v>630</v>
      </c>
      <c r="B158">
        <v>1221</v>
      </c>
      <c r="C158" s="46">
        <v>41334</v>
      </c>
      <c r="D158" t="s">
        <v>622</v>
      </c>
      <c r="E158" t="str">
        <f t="shared" si="2"/>
        <v>SUR</v>
      </c>
    </row>
    <row r="159" spans="1:5" x14ac:dyDescent="0.2">
      <c r="A159" s="48" t="s">
        <v>630</v>
      </c>
      <c r="B159">
        <v>1279</v>
      </c>
      <c r="C159" s="46">
        <v>41365</v>
      </c>
      <c r="D159" t="s">
        <v>622</v>
      </c>
      <c r="E159" t="str">
        <f t="shared" si="2"/>
        <v>SUR</v>
      </c>
    </row>
    <row r="160" spans="1:5" x14ac:dyDescent="0.2">
      <c r="A160" s="48" t="s">
        <v>630</v>
      </c>
      <c r="B160" s="45">
        <v>1435</v>
      </c>
      <c r="C160" s="46">
        <v>41395</v>
      </c>
      <c r="D160" t="s">
        <v>622</v>
      </c>
      <c r="E160" t="str">
        <f t="shared" si="2"/>
        <v>SUR</v>
      </c>
    </row>
    <row r="161" spans="1:5" x14ac:dyDescent="0.2">
      <c r="A161" s="48" t="s">
        <v>630</v>
      </c>
      <c r="B161" s="45">
        <v>1192</v>
      </c>
      <c r="C161" s="46">
        <v>41426</v>
      </c>
      <c r="D161" t="s">
        <v>622</v>
      </c>
      <c r="E161" t="str">
        <f t="shared" si="2"/>
        <v>SUR</v>
      </c>
    </row>
    <row r="162" spans="1:5" x14ac:dyDescent="0.2">
      <c r="A162" s="48" t="s">
        <v>630</v>
      </c>
      <c r="B162" s="45">
        <v>1372</v>
      </c>
      <c r="C162" s="46">
        <v>41456</v>
      </c>
      <c r="D162" t="s">
        <v>622</v>
      </c>
      <c r="E162" t="str">
        <f t="shared" si="2"/>
        <v>SUR</v>
      </c>
    </row>
    <row r="163" spans="1:5" x14ac:dyDescent="0.2">
      <c r="A163" s="48" t="s">
        <v>630</v>
      </c>
      <c r="B163" s="45">
        <v>1307</v>
      </c>
      <c r="C163" s="49">
        <v>41487</v>
      </c>
      <c r="D163" t="s">
        <v>622</v>
      </c>
      <c r="E163" t="str">
        <f t="shared" si="2"/>
        <v>SUR</v>
      </c>
    </row>
    <row r="164" spans="1:5" x14ac:dyDescent="0.2">
      <c r="A164" s="48" t="s">
        <v>630</v>
      </c>
      <c r="B164" s="45">
        <v>1368</v>
      </c>
      <c r="C164" s="46">
        <v>41518</v>
      </c>
      <c r="D164" t="s">
        <v>622</v>
      </c>
      <c r="E164" t="str">
        <f t="shared" si="2"/>
        <v>SUR</v>
      </c>
    </row>
    <row r="165" spans="1:5" x14ac:dyDescent="0.2">
      <c r="A165" s="48" t="s">
        <v>630</v>
      </c>
      <c r="B165" s="6">
        <v>1387</v>
      </c>
      <c r="C165" s="46">
        <v>41548</v>
      </c>
      <c r="D165" t="s">
        <v>622</v>
      </c>
      <c r="E165" t="str">
        <f t="shared" si="2"/>
        <v>SUR</v>
      </c>
    </row>
    <row r="166" spans="1:5" x14ac:dyDescent="0.2">
      <c r="A166" s="48" t="s">
        <v>630</v>
      </c>
      <c r="B166" s="6">
        <v>1136</v>
      </c>
      <c r="C166" s="46">
        <v>41579</v>
      </c>
      <c r="D166" t="s">
        <v>622</v>
      </c>
      <c r="E166" t="str">
        <f t="shared" si="2"/>
        <v>SUR</v>
      </c>
    </row>
    <row r="167" spans="1:5" x14ac:dyDescent="0.2">
      <c r="A167" s="48" t="s">
        <v>630</v>
      </c>
      <c r="B167" s="45">
        <v>782</v>
      </c>
      <c r="C167" s="46">
        <v>41609</v>
      </c>
      <c r="D167" t="s">
        <v>622</v>
      </c>
      <c r="E167" t="str">
        <f t="shared" si="2"/>
        <v>SUR</v>
      </c>
    </row>
    <row r="168" spans="1:5" x14ac:dyDescent="0.2">
      <c r="A168" s="48" t="s">
        <v>630</v>
      </c>
      <c r="B168">
        <v>28</v>
      </c>
      <c r="C168" s="46">
        <v>41275</v>
      </c>
      <c r="D168" t="s">
        <v>623</v>
      </c>
      <c r="E168" t="str">
        <f t="shared" si="2"/>
        <v>SUR</v>
      </c>
    </row>
    <row r="169" spans="1:5" x14ac:dyDescent="0.2">
      <c r="A169" s="48" t="s">
        <v>630</v>
      </c>
      <c r="B169">
        <v>21</v>
      </c>
      <c r="C169" s="46">
        <v>41306</v>
      </c>
      <c r="D169" t="s">
        <v>623</v>
      </c>
      <c r="E169" t="str">
        <f t="shared" si="2"/>
        <v>SUR</v>
      </c>
    </row>
    <row r="170" spans="1:5" x14ac:dyDescent="0.2">
      <c r="A170" s="48" t="s">
        <v>630</v>
      </c>
      <c r="B170">
        <v>22</v>
      </c>
      <c r="C170" s="46">
        <v>41334</v>
      </c>
      <c r="D170" t="s">
        <v>623</v>
      </c>
      <c r="E170" t="str">
        <f t="shared" si="2"/>
        <v>SUR</v>
      </c>
    </row>
    <row r="171" spans="1:5" x14ac:dyDescent="0.2">
      <c r="A171" s="48" t="s">
        <v>630</v>
      </c>
      <c r="B171">
        <v>15</v>
      </c>
      <c r="C171" s="46">
        <v>41365</v>
      </c>
      <c r="D171" t="s">
        <v>623</v>
      </c>
      <c r="E171" t="str">
        <f t="shared" si="2"/>
        <v>SUR</v>
      </c>
    </row>
    <row r="172" spans="1:5" x14ac:dyDescent="0.2">
      <c r="A172" s="48" t="s">
        <v>630</v>
      </c>
      <c r="B172" s="45">
        <v>24</v>
      </c>
      <c r="C172" s="46">
        <v>41395</v>
      </c>
      <c r="D172" t="s">
        <v>623</v>
      </c>
      <c r="E172" t="str">
        <f t="shared" si="2"/>
        <v>SUR</v>
      </c>
    </row>
    <row r="173" spans="1:5" x14ac:dyDescent="0.2">
      <c r="A173" s="48" t="s">
        <v>630</v>
      </c>
      <c r="B173" s="45">
        <v>30</v>
      </c>
      <c r="C173" s="46">
        <v>41426</v>
      </c>
      <c r="D173" t="s">
        <v>623</v>
      </c>
      <c r="E173" t="str">
        <f t="shared" si="2"/>
        <v>SUR</v>
      </c>
    </row>
    <row r="174" spans="1:5" x14ac:dyDescent="0.2">
      <c r="A174" s="48" t="s">
        <v>630</v>
      </c>
      <c r="B174" s="45">
        <v>32</v>
      </c>
      <c r="C174" s="46">
        <v>41456</v>
      </c>
      <c r="D174" t="s">
        <v>623</v>
      </c>
      <c r="E174" t="str">
        <f t="shared" si="2"/>
        <v>SUR</v>
      </c>
    </row>
    <row r="175" spans="1:5" x14ac:dyDescent="0.2">
      <c r="A175" s="48" t="s">
        <v>630</v>
      </c>
      <c r="B175" s="45">
        <v>40</v>
      </c>
      <c r="C175" s="46">
        <v>41487</v>
      </c>
      <c r="D175" t="s">
        <v>623</v>
      </c>
      <c r="E175" t="str">
        <f t="shared" si="2"/>
        <v>SUR</v>
      </c>
    </row>
    <row r="176" spans="1:5" x14ac:dyDescent="0.2">
      <c r="A176" s="48" t="s">
        <v>630</v>
      </c>
      <c r="B176" s="45">
        <v>43</v>
      </c>
      <c r="C176" s="46">
        <v>41518</v>
      </c>
      <c r="D176" t="s">
        <v>623</v>
      </c>
      <c r="E176" t="str">
        <f t="shared" si="2"/>
        <v>SUR</v>
      </c>
    </row>
    <row r="177" spans="1:5" x14ac:dyDescent="0.2">
      <c r="A177" s="48" t="s">
        <v>630</v>
      </c>
      <c r="B177">
        <v>36</v>
      </c>
      <c r="C177" s="46">
        <v>41548</v>
      </c>
      <c r="D177" t="s">
        <v>623</v>
      </c>
      <c r="E177" t="str">
        <f t="shared" si="2"/>
        <v>SUR</v>
      </c>
    </row>
    <row r="178" spans="1:5" x14ac:dyDescent="0.2">
      <c r="A178" s="48" t="s">
        <v>630</v>
      </c>
      <c r="B178">
        <v>29</v>
      </c>
      <c r="C178" s="46">
        <v>41579</v>
      </c>
      <c r="D178" t="s">
        <v>623</v>
      </c>
      <c r="E178" t="str">
        <f t="shared" si="2"/>
        <v>SUR</v>
      </c>
    </row>
    <row r="179" spans="1:5" x14ac:dyDescent="0.2">
      <c r="A179" s="48" t="s">
        <v>630</v>
      </c>
      <c r="B179" s="45">
        <v>16</v>
      </c>
      <c r="C179" s="46">
        <v>41609</v>
      </c>
      <c r="D179" t="s">
        <v>623</v>
      </c>
      <c r="E179" t="str">
        <f t="shared" si="2"/>
        <v>SUR</v>
      </c>
    </row>
    <row r="180" spans="1:5" x14ac:dyDescent="0.2">
      <c r="A180" s="48" t="s">
        <v>631</v>
      </c>
      <c r="B180">
        <v>2364</v>
      </c>
      <c r="C180" s="46">
        <v>41275</v>
      </c>
      <c r="D180" t="s">
        <v>622</v>
      </c>
      <c r="E180" t="str">
        <f t="shared" si="2"/>
        <v>NOA</v>
      </c>
    </row>
    <row r="181" spans="1:5" x14ac:dyDescent="0.2">
      <c r="A181" s="48" t="s">
        <v>631</v>
      </c>
      <c r="B181">
        <v>1275</v>
      </c>
      <c r="C181" s="46">
        <v>41306</v>
      </c>
      <c r="D181" t="s">
        <v>622</v>
      </c>
      <c r="E181" t="str">
        <f t="shared" si="2"/>
        <v>NOA</v>
      </c>
    </row>
    <row r="182" spans="1:5" x14ac:dyDescent="0.2">
      <c r="A182" s="48" t="s">
        <v>631</v>
      </c>
      <c r="B182">
        <v>1448</v>
      </c>
      <c r="C182" s="46">
        <v>41334</v>
      </c>
      <c r="D182" t="s">
        <v>622</v>
      </c>
      <c r="E182" t="str">
        <f t="shared" si="2"/>
        <v>NOA</v>
      </c>
    </row>
    <row r="183" spans="1:5" x14ac:dyDescent="0.2">
      <c r="A183" s="48" t="s">
        <v>631</v>
      </c>
      <c r="B183">
        <v>1659</v>
      </c>
      <c r="C183" s="46">
        <v>41365</v>
      </c>
      <c r="D183" t="s">
        <v>622</v>
      </c>
      <c r="E183" t="str">
        <f t="shared" si="2"/>
        <v>NOA</v>
      </c>
    </row>
    <row r="184" spans="1:5" x14ac:dyDescent="0.2">
      <c r="A184" s="48" t="s">
        <v>631</v>
      </c>
      <c r="B184" s="45">
        <v>1891</v>
      </c>
      <c r="C184" s="46">
        <v>41395</v>
      </c>
      <c r="D184" t="s">
        <v>622</v>
      </c>
      <c r="E184" t="str">
        <f t="shared" si="2"/>
        <v>NOA</v>
      </c>
    </row>
    <row r="185" spans="1:5" x14ac:dyDescent="0.2">
      <c r="A185" s="48" t="s">
        <v>631</v>
      </c>
      <c r="B185" s="45">
        <v>1279</v>
      </c>
      <c r="C185" s="46">
        <v>41426</v>
      </c>
      <c r="D185" t="s">
        <v>622</v>
      </c>
      <c r="E185" t="str">
        <f t="shared" si="2"/>
        <v>NOA</v>
      </c>
    </row>
    <row r="186" spans="1:5" x14ac:dyDescent="0.2">
      <c r="A186" s="48" t="s">
        <v>631</v>
      </c>
      <c r="B186" s="45">
        <v>1812</v>
      </c>
      <c r="C186" s="46">
        <v>41456</v>
      </c>
      <c r="D186" t="s">
        <v>622</v>
      </c>
      <c r="E186" t="str">
        <f t="shared" si="2"/>
        <v>NOA</v>
      </c>
    </row>
    <row r="187" spans="1:5" x14ac:dyDescent="0.2">
      <c r="A187" s="48" t="s">
        <v>631</v>
      </c>
      <c r="B187" s="45">
        <v>1516</v>
      </c>
      <c r="C187" s="49">
        <v>41487</v>
      </c>
      <c r="D187" t="s">
        <v>622</v>
      </c>
      <c r="E187" t="str">
        <f t="shared" si="2"/>
        <v>NOA</v>
      </c>
    </row>
    <row r="188" spans="1:5" x14ac:dyDescent="0.2">
      <c r="A188" s="48" t="s">
        <v>631</v>
      </c>
      <c r="B188" s="45">
        <v>1529</v>
      </c>
      <c r="C188" s="46">
        <v>41518</v>
      </c>
      <c r="D188" t="s">
        <v>622</v>
      </c>
      <c r="E188" t="str">
        <f t="shared" si="2"/>
        <v>NOA</v>
      </c>
    </row>
    <row r="189" spans="1:5" x14ac:dyDescent="0.2">
      <c r="A189" s="48" t="s">
        <v>631</v>
      </c>
      <c r="B189" s="6">
        <v>1723</v>
      </c>
      <c r="C189" s="46">
        <v>41548</v>
      </c>
      <c r="D189" t="s">
        <v>622</v>
      </c>
      <c r="E189" t="str">
        <f t="shared" si="2"/>
        <v>NOA</v>
      </c>
    </row>
    <row r="190" spans="1:5" x14ac:dyDescent="0.2">
      <c r="A190" s="48" t="s">
        <v>631</v>
      </c>
      <c r="B190" s="6">
        <v>1094</v>
      </c>
      <c r="C190" s="46">
        <v>41579</v>
      </c>
      <c r="D190" t="s">
        <v>622</v>
      </c>
      <c r="E190" t="str">
        <f t="shared" si="2"/>
        <v>NOA</v>
      </c>
    </row>
    <row r="191" spans="1:5" x14ac:dyDescent="0.2">
      <c r="A191" s="48" t="s">
        <v>631</v>
      </c>
      <c r="B191" s="45">
        <v>919</v>
      </c>
      <c r="C191" s="46">
        <v>41609</v>
      </c>
      <c r="D191" t="s">
        <v>622</v>
      </c>
      <c r="E191" t="str">
        <f t="shared" si="2"/>
        <v>NOA</v>
      </c>
    </row>
    <row r="192" spans="1:5" x14ac:dyDescent="0.2">
      <c r="A192" s="48" t="s">
        <v>631</v>
      </c>
      <c r="B192">
        <v>182</v>
      </c>
      <c r="C192" s="46">
        <v>41275</v>
      </c>
      <c r="D192" t="s">
        <v>623</v>
      </c>
      <c r="E192" t="str">
        <f t="shared" si="2"/>
        <v>NOA</v>
      </c>
    </row>
    <row r="193" spans="1:5" x14ac:dyDescent="0.2">
      <c r="A193" s="48" t="s">
        <v>631</v>
      </c>
      <c r="B193">
        <v>52</v>
      </c>
      <c r="C193" s="46">
        <v>41306</v>
      </c>
      <c r="D193" t="s">
        <v>623</v>
      </c>
      <c r="E193" t="str">
        <f t="shared" si="2"/>
        <v>NOA</v>
      </c>
    </row>
    <row r="194" spans="1:5" x14ac:dyDescent="0.2">
      <c r="A194" s="48" t="s">
        <v>631</v>
      </c>
      <c r="B194">
        <v>60</v>
      </c>
      <c r="C194" s="46">
        <v>41334</v>
      </c>
      <c r="D194" t="s">
        <v>623</v>
      </c>
      <c r="E194" t="str">
        <f t="shared" si="2"/>
        <v>NOA</v>
      </c>
    </row>
    <row r="195" spans="1:5" x14ac:dyDescent="0.2">
      <c r="A195" s="48" t="s">
        <v>631</v>
      </c>
      <c r="B195">
        <v>87</v>
      </c>
      <c r="C195" s="46">
        <v>41365</v>
      </c>
      <c r="D195" t="s">
        <v>623</v>
      </c>
      <c r="E195" t="str">
        <f t="shared" si="2"/>
        <v>NOA</v>
      </c>
    </row>
    <row r="196" spans="1:5" x14ac:dyDescent="0.2">
      <c r="A196" s="48" t="s">
        <v>631</v>
      </c>
      <c r="B196" s="45">
        <v>107</v>
      </c>
      <c r="C196" s="46">
        <v>41395</v>
      </c>
      <c r="D196" t="s">
        <v>623</v>
      </c>
      <c r="E196" t="str">
        <f t="shared" si="2"/>
        <v>NOA</v>
      </c>
    </row>
    <row r="197" spans="1:5" x14ac:dyDescent="0.2">
      <c r="A197" s="48" t="s">
        <v>631</v>
      </c>
      <c r="B197" s="45">
        <v>70</v>
      </c>
      <c r="C197" s="46">
        <v>41426</v>
      </c>
      <c r="D197" t="s">
        <v>623</v>
      </c>
      <c r="E197" t="str">
        <f t="shared" si="2"/>
        <v>NOA</v>
      </c>
    </row>
    <row r="198" spans="1:5" x14ac:dyDescent="0.2">
      <c r="A198" s="48" t="s">
        <v>631</v>
      </c>
      <c r="B198" s="45">
        <v>67</v>
      </c>
      <c r="C198" s="46">
        <v>41456</v>
      </c>
      <c r="D198" t="s">
        <v>623</v>
      </c>
      <c r="E198" t="str">
        <f t="shared" si="2"/>
        <v>NOA</v>
      </c>
    </row>
    <row r="199" spans="1:5" x14ac:dyDescent="0.2">
      <c r="A199" s="48" t="s">
        <v>631</v>
      </c>
      <c r="B199" s="45">
        <v>53</v>
      </c>
      <c r="C199" s="46">
        <v>41487</v>
      </c>
      <c r="D199" t="s">
        <v>623</v>
      </c>
      <c r="E199" t="str">
        <f t="shared" si="2"/>
        <v>NOA</v>
      </c>
    </row>
    <row r="200" spans="1:5" x14ac:dyDescent="0.2">
      <c r="A200" s="48" t="s">
        <v>631</v>
      </c>
      <c r="B200" s="45">
        <v>67</v>
      </c>
      <c r="C200" s="46">
        <v>41518</v>
      </c>
      <c r="D200" t="s">
        <v>623</v>
      </c>
      <c r="E200" t="str">
        <f t="shared" si="2"/>
        <v>NOA</v>
      </c>
    </row>
    <row r="201" spans="1:5" x14ac:dyDescent="0.2">
      <c r="A201" s="48" t="s">
        <v>631</v>
      </c>
      <c r="B201">
        <v>60</v>
      </c>
      <c r="C201" s="46">
        <v>41548</v>
      </c>
      <c r="D201" t="s">
        <v>623</v>
      </c>
      <c r="E201" t="str">
        <f t="shared" si="2"/>
        <v>NOA</v>
      </c>
    </row>
    <row r="202" spans="1:5" x14ac:dyDescent="0.2">
      <c r="A202" s="48" t="s">
        <v>631</v>
      </c>
      <c r="B202">
        <v>66</v>
      </c>
      <c r="C202" s="46">
        <v>41579</v>
      </c>
      <c r="D202" t="s">
        <v>623</v>
      </c>
      <c r="E202" t="str">
        <f t="shared" si="2"/>
        <v>NOA</v>
      </c>
    </row>
    <row r="203" spans="1:5" x14ac:dyDescent="0.2">
      <c r="A203" s="48" t="s">
        <v>631</v>
      </c>
      <c r="B203" s="45">
        <v>57</v>
      </c>
      <c r="C203" s="46">
        <v>41609</v>
      </c>
      <c r="D203" t="s">
        <v>623</v>
      </c>
      <c r="E203" t="str">
        <f t="shared" si="2"/>
        <v>NOA</v>
      </c>
    </row>
    <row r="204" spans="1:5" x14ac:dyDescent="0.2">
      <c r="A204" s="48" t="s">
        <v>632</v>
      </c>
      <c r="B204">
        <v>1282</v>
      </c>
      <c r="C204" s="46">
        <v>41275</v>
      </c>
      <c r="D204" t="s">
        <v>622</v>
      </c>
      <c r="E204" t="str">
        <f t="shared" ref="E204:E267" si="3">VLOOKUP(A204,REGIONES,2,0)</f>
        <v>CUYO</v>
      </c>
    </row>
    <row r="205" spans="1:5" x14ac:dyDescent="0.2">
      <c r="A205" s="48" t="s">
        <v>632</v>
      </c>
      <c r="B205">
        <v>778</v>
      </c>
      <c r="C205" s="46">
        <v>41306</v>
      </c>
      <c r="D205" t="s">
        <v>622</v>
      </c>
      <c r="E205" t="str">
        <f t="shared" si="3"/>
        <v>CUYO</v>
      </c>
    </row>
    <row r="206" spans="1:5" x14ac:dyDescent="0.2">
      <c r="A206" s="48" t="s">
        <v>632</v>
      </c>
      <c r="B206">
        <v>815</v>
      </c>
      <c r="C206" s="46">
        <v>41334</v>
      </c>
      <c r="D206" t="s">
        <v>622</v>
      </c>
      <c r="E206" t="str">
        <f t="shared" si="3"/>
        <v>CUYO</v>
      </c>
    </row>
    <row r="207" spans="1:5" x14ac:dyDescent="0.2">
      <c r="A207" s="48" t="s">
        <v>632</v>
      </c>
      <c r="B207">
        <v>966</v>
      </c>
      <c r="C207" s="46">
        <v>41365</v>
      </c>
      <c r="D207" t="s">
        <v>622</v>
      </c>
      <c r="E207" t="str">
        <f t="shared" si="3"/>
        <v>CUYO</v>
      </c>
    </row>
    <row r="208" spans="1:5" x14ac:dyDescent="0.2">
      <c r="A208" s="48" t="s">
        <v>632</v>
      </c>
      <c r="B208" s="45">
        <v>1020</v>
      </c>
      <c r="C208" s="46">
        <v>41395</v>
      </c>
      <c r="D208" t="s">
        <v>622</v>
      </c>
      <c r="E208" t="str">
        <f t="shared" si="3"/>
        <v>CUYO</v>
      </c>
    </row>
    <row r="209" spans="1:5" x14ac:dyDescent="0.2">
      <c r="A209" s="48" t="s">
        <v>632</v>
      </c>
      <c r="B209" s="45">
        <v>774</v>
      </c>
      <c r="C209" s="46">
        <v>41426</v>
      </c>
      <c r="D209" t="s">
        <v>622</v>
      </c>
      <c r="E209" t="str">
        <f t="shared" si="3"/>
        <v>CUYO</v>
      </c>
    </row>
    <row r="210" spans="1:5" x14ac:dyDescent="0.2">
      <c r="A210" s="48" t="s">
        <v>632</v>
      </c>
      <c r="B210" s="45">
        <v>888</v>
      </c>
      <c r="C210" s="46">
        <v>41456</v>
      </c>
      <c r="D210" t="s">
        <v>622</v>
      </c>
      <c r="E210" t="str">
        <f t="shared" si="3"/>
        <v>CUYO</v>
      </c>
    </row>
    <row r="211" spans="1:5" x14ac:dyDescent="0.2">
      <c r="A211" s="48" t="s">
        <v>632</v>
      </c>
      <c r="B211" s="45">
        <v>923</v>
      </c>
      <c r="C211" s="49">
        <v>41487</v>
      </c>
      <c r="D211" t="s">
        <v>622</v>
      </c>
      <c r="E211" t="str">
        <f t="shared" si="3"/>
        <v>CUYO</v>
      </c>
    </row>
    <row r="212" spans="1:5" x14ac:dyDescent="0.2">
      <c r="A212" s="48" t="s">
        <v>632</v>
      </c>
      <c r="B212" s="45">
        <v>908</v>
      </c>
      <c r="C212" s="46">
        <v>41518</v>
      </c>
      <c r="D212" t="s">
        <v>622</v>
      </c>
      <c r="E212" t="str">
        <f t="shared" si="3"/>
        <v>CUYO</v>
      </c>
    </row>
    <row r="213" spans="1:5" x14ac:dyDescent="0.2">
      <c r="A213" s="48" t="s">
        <v>632</v>
      </c>
      <c r="B213">
        <v>880</v>
      </c>
      <c r="C213" s="46">
        <v>41548</v>
      </c>
      <c r="D213" t="s">
        <v>622</v>
      </c>
      <c r="E213" t="str">
        <f t="shared" si="3"/>
        <v>CUYO</v>
      </c>
    </row>
    <row r="214" spans="1:5" x14ac:dyDescent="0.2">
      <c r="A214" s="48" t="s">
        <v>632</v>
      </c>
      <c r="B214">
        <v>596</v>
      </c>
      <c r="C214" s="46">
        <v>41579</v>
      </c>
      <c r="D214" t="s">
        <v>622</v>
      </c>
      <c r="E214" t="str">
        <f t="shared" si="3"/>
        <v>CUYO</v>
      </c>
    </row>
    <row r="215" spans="1:5" x14ac:dyDescent="0.2">
      <c r="A215" s="48" t="s">
        <v>632</v>
      </c>
      <c r="B215" s="45">
        <v>359</v>
      </c>
      <c r="C215" s="46">
        <v>41609</v>
      </c>
      <c r="D215" t="s">
        <v>622</v>
      </c>
      <c r="E215" t="str">
        <f t="shared" si="3"/>
        <v>CUYO</v>
      </c>
    </row>
    <row r="216" spans="1:5" x14ac:dyDescent="0.2">
      <c r="A216" s="48" t="s">
        <v>632</v>
      </c>
      <c r="B216">
        <v>52</v>
      </c>
      <c r="C216" s="46">
        <v>41275</v>
      </c>
      <c r="D216" t="s">
        <v>623</v>
      </c>
      <c r="E216" t="str">
        <f t="shared" si="3"/>
        <v>CUYO</v>
      </c>
    </row>
    <row r="217" spans="1:5" x14ac:dyDescent="0.2">
      <c r="A217" s="48" t="s">
        <v>632</v>
      </c>
      <c r="B217">
        <v>28</v>
      </c>
      <c r="C217" s="46">
        <v>41306</v>
      </c>
      <c r="D217" t="s">
        <v>623</v>
      </c>
      <c r="E217" t="str">
        <f t="shared" si="3"/>
        <v>CUYO</v>
      </c>
    </row>
    <row r="218" spans="1:5" x14ac:dyDescent="0.2">
      <c r="A218" s="48" t="s">
        <v>632</v>
      </c>
      <c r="B218">
        <v>48</v>
      </c>
      <c r="C218" s="46">
        <v>41334</v>
      </c>
      <c r="D218" t="s">
        <v>623</v>
      </c>
      <c r="E218" t="str">
        <f t="shared" si="3"/>
        <v>CUYO</v>
      </c>
    </row>
    <row r="219" spans="1:5" x14ac:dyDescent="0.2">
      <c r="A219" s="48" t="s">
        <v>632</v>
      </c>
      <c r="B219">
        <v>45</v>
      </c>
      <c r="C219" s="46">
        <v>41365</v>
      </c>
      <c r="D219" t="s">
        <v>623</v>
      </c>
      <c r="E219" t="str">
        <f t="shared" si="3"/>
        <v>CUYO</v>
      </c>
    </row>
    <row r="220" spans="1:5" x14ac:dyDescent="0.2">
      <c r="A220" s="48" t="s">
        <v>632</v>
      </c>
      <c r="B220" s="45">
        <v>35</v>
      </c>
      <c r="C220" s="46">
        <v>41395</v>
      </c>
      <c r="D220" t="s">
        <v>623</v>
      </c>
      <c r="E220" t="str">
        <f t="shared" si="3"/>
        <v>CUYO</v>
      </c>
    </row>
    <row r="221" spans="1:5" x14ac:dyDescent="0.2">
      <c r="A221" s="48" t="s">
        <v>632</v>
      </c>
      <c r="B221" s="45">
        <v>39</v>
      </c>
      <c r="C221" s="46">
        <v>41426</v>
      </c>
      <c r="D221" t="s">
        <v>623</v>
      </c>
      <c r="E221" t="str">
        <f t="shared" si="3"/>
        <v>CUYO</v>
      </c>
    </row>
    <row r="222" spans="1:5" x14ac:dyDescent="0.2">
      <c r="A222" s="48" t="s">
        <v>632</v>
      </c>
      <c r="B222" s="45">
        <v>52</v>
      </c>
      <c r="C222" s="46">
        <v>41456</v>
      </c>
      <c r="D222" t="s">
        <v>623</v>
      </c>
      <c r="E222" t="str">
        <f t="shared" si="3"/>
        <v>CUYO</v>
      </c>
    </row>
    <row r="223" spans="1:5" x14ac:dyDescent="0.2">
      <c r="A223" s="48" t="s">
        <v>632</v>
      </c>
      <c r="B223" s="45">
        <v>35</v>
      </c>
      <c r="C223" s="46">
        <v>41487</v>
      </c>
      <c r="D223" t="s">
        <v>623</v>
      </c>
      <c r="E223" t="str">
        <f t="shared" si="3"/>
        <v>CUYO</v>
      </c>
    </row>
    <row r="224" spans="1:5" x14ac:dyDescent="0.2">
      <c r="A224" s="48" t="s">
        <v>632</v>
      </c>
      <c r="B224" s="45">
        <v>48</v>
      </c>
      <c r="C224" s="46">
        <v>41518</v>
      </c>
      <c r="D224" t="s">
        <v>623</v>
      </c>
      <c r="E224" t="str">
        <f t="shared" si="3"/>
        <v>CUYO</v>
      </c>
    </row>
    <row r="225" spans="1:5" x14ac:dyDescent="0.2">
      <c r="A225" s="48" t="s">
        <v>632</v>
      </c>
      <c r="B225">
        <v>47</v>
      </c>
      <c r="C225" s="46">
        <v>41548</v>
      </c>
      <c r="D225" t="s">
        <v>623</v>
      </c>
      <c r="E225" t="str">
        <f t="shared" si="3"/>
        <v>CUYO</v>
      </c>
    </row>
    <row r="226" spans="1:5" x14ac:dyDescent="0.2">
      <c r="A226" s="48" t="s">
        <v>632</v>
      </c>
      <c r="B226">
        <v>28</v>
      </c>
      <c r="C226" s="46">
        <v>41579</v>
      </c>
      <c r="D226" t="s">
        <v>623</v>
      </c>
      <c r="E226" t="str">
        <f t="shared" si="3"/>
        <v>CUYO</v>
      </c>
    </row>
    <row r="227" spans="1:5" x14ac:dyDescent="0.2">
      <c r="A227" s="48" t="s">
        <v>632</v>
      </c>
      <c r="B227" s="45">
        <v>30</v>
      </c>
      <c r="C227" s="46">
        <v>41609</v>
      </c>
      <c r="D227" t="s">
        <v>623</v>
      </c>
      <c r="E227" t="str">
        <f t="shared" si="3"/>
        <v>CUYO</v>
      </c>
    </row>
    <row r="228" spans="1:5" x14ac:dyDescent="0.2">
      <c r="A228" s="48" t="s">
        <v>633</v>
      </c>
      <c r="B228">
        <v>1018</v>
      </c>
      <c r="C228" s="46">
        <v>41275</v>
      </c>
      <c r="D228" t="s">
        <v>622</v>
      </c>
      <c r="E228" t="str">
        <f t="shared" si="3"/>
        <v>CUYO</v>
      </c>
    </row>
    <row r="229" spans="1:5" x14ac:dyDescent="0.2">
      <c r="A229" s="48" t="s">
        <v>633</v>
      </c>
      <c r="B229">
        <v>576</v>
      </c>
      <c r="C229" s="46">
        <v>41306</v>
      </c>
      <c r="D229" t="s">
        <v>622</v>
      </c>
      <c r="E229" t="str">
        <f t="shared" si="3"/>
        <v>CUYO</v>
      </c>
    </row>
    <row r="230" spans="1:5" x14ac:dyDescent="0.2">
      <c r="A230" s="48" t="s">
        <v>633</v>
      </c>
      <c r="B230">
        <v>673</v>
      </c>
      <c r="C230" s="46">
        <v>41334</v>
      </c>
      <c r="D230" t="s">
        <v>622</v>
      </c>
      <c r="E230" t="str">
        <f t="shared" si="3"/>
        <v>CUYO</v>
      </c>
    </row>
    <row r="231" spans="1:5" x14ac:dyDescent="0.2">
      <c r="A231" s="48" t="s">
        <v>633</v>
      </c>
      <c r="B231">
        <v>769</v>
      </c>
      <c r="C231" s="46">
        <v>41365</v>
      </c>
      <c r="D231" t="s">
        <v>622</v>
      </c>
      <c r="E231" t="str">
        <f t="shared" si="3"/>
        <v>CUYO</v>
      </c>
    </row>
    <row r="232" spans="1:5" x14ac:dyDescent="0.2">
      <c r="A232" s="48" t="s">
        <v>633</v>
      </c>
      <c r="B232" s="45">
        <v>833</v>
      </c>
      <c r="C232" s="46">
        <v>41395</v>
      </c>
      <c r="D232" t="s">
        <v>622</v>
      </c>
      <c r="E232" t="str">
        <f t="shared" si="3"/>
        <v>CUYO</v>
      </c>
    </row>
    <row r="233" spans="1:5" x14ac:dyDescent="0.2">
      <c r="A233" s="48" t="s">
        <v>633</v>
      </c>
      <c r="B233" s="45">
        <v>597</v>
      </c>
      <c r="C233" s="46">
        <v>41426</v>
      </c>
      <c r="D233" t="s">
        <v>622</v>
      </c>
      <c r="E233" t="str">
        <f t="shared" si="3"/>
        <v>CUYO</v>
      </c>
    </row>
    <row r="234" spans="1:5" x14ac:dyDescent="0.2">
      <c r="A234" s="48" t="s">
        <v>633</v>
      </c>
      <c r="B234" s="45">
        <v>763</v>
      </c>
      <c r="C234" s="46">
        <v>41456</v>
      </c>
      <c r="D234" t="s">
        <v>622</v>
      </c>
      <c r="E234" t="str">
        <f t="shared" si="3"/>
        <v>CUYO</v>
      </c>
    </row>
    <row r="235" spans="1:5" x14ac:dyDescent="0.2">
      <c r="A235" s="48" t="s">
        <v>633</v>
      </c>
      <c r="B235" s="45">
        <v>790</v>
      </c>
      <c r="C235" s="49">
        <v>41487</v>
      </c>
      <c r="D235" t="s">
        <v>622</v>
      </c>
      <c r="E235" t="str">
        <f t="shared" si="3"/>
        <v>CUYO</v>
      </c>
    </row>
    <row r="236" spans="1:5" x14ac:dyDescent="0.2">
      <c r="A236" s="48" t="s">
        <v>633</v>
      </c>
      <c r="B236" s="45">
        <v>794</v>
      </c>
      <c r="C236" s="46">
        <v>41518</v>
      </c>
      <c r="D236" t="s">
        <v>622</v>
      </c>
      <c r="E236" t="str">
        <f t="shared" si="3"/>
        <v>CUYO</v>
      </c>
    </row>
    <row r="237" spans="1:5" x14ac:dyDescent="0.2">
      <c r="A237" s="48" t="s">
        <v>633</v>
      </c>
      <c r="B237">
        <v>799</v>
      </c>
      <c r="C237" s="46">
        <v>41548</v>
      </c>
      <c r="D237" t="s">
        <v>622</v>
      </c>
      <c r="E237" t="str">
        <f t="shared" si="3"/>
        <v>CUYO</v>
      </c>
    </row>
    <row r="238" spans="1:5" x14ac:dyDescent="0.2">
      <c r="A238" s="48" t="s">
        <v>633</v>
      </c>
      <c r="B238">
        <v>488</v>
      </c>
      <c r="C238" s="46">
        <v>41579</v>
      </c>
      <c r="D238" t="s">
        <v>622</v>
      </c>
      <c r="E238" t="str">
        <f t="shared" si="3"/>
        <v>CUYO</v>
      </c>
    </row>
    <row r="239" spans="1:5" x14ac:dyDescent="0.2">
      <c r="A239" s="48" t="s">
        <v>633</v>
      </c>
      <c r="B239" s="45">
        <v>246</v>
      </c>
      <c r="C239" s="46">
        <v>41609</v>
      </c>
      <c r="D239" t="s">
        <v>622</v>
      </c>
      <c r="E239" t="str">
        <f t="shared" si="3"/>
        <v>CUYO</v>
      </c>
    </row>
    <row r="240" spans="1:5" x14ac:dyDescent="0.2">
      <c r="A240" s="48" t="s">
        <v>633</v>
      </c>
      <c r="B240">
        <v>6</v>
      </c>
      <c r="C240" s="46">
        <v>41275</v>
      </c>
      <c r="D240" t="s">
        <v>623</v>
      </c>
      <c r="E240" t="str">
        <f t="shared" si="3"/>
        <v>CUYO</v>
      </c>
    </row>
    <row r="241" spans="1:5" x14ac:dyDescent="0.2">
      <c r="A241" s="48" t="s">
        <v>633</v>
      </c>
      <c r="B241">
        <v>10</v>
      </c>
      <c r="C241" s="46">
        <v>41306</v>
      </c>
      <c r="D241" t="s">
        <v>623</v>
      </c>
      <c r="E241" t="str">
        <f t="shared" si="3"/>
        <v>CUYO</v>
      </c>
    </row>
    <row r="242" spans="1:5" x14ac:dyDescent="0.2">
      <c r="A242" s="48" t="s">
        <v>633</v>
      </c>
      <c r="B242">
        <v>12</v>
      </c>
      <c r="C242" s="46">
        <v>41334</v>
      </c>
      <c r="D242" t="s">
        <v>623</v>
      </c>
      <c r="E242" t="str">
        <f t="shared" si="3"/>
        <v>CUYO</v>
      </c>
    </row>
    <row r="243" spans="1:5" x14ac:dyDescent="0.2">
      <c r="A243" s="48" t="s">
        <v>633</v>
      </c>
      <c r="B243">
        <v>13</v>
      </c>
      <c r="C243" s="46">
        <v>41365</v>
      </c>
      <c r="D243" t="s">
        <v>623</v>
      </c>
      <c r="E243" t="str">
        <f t="shared" si="3"/>
        <v>CUYO</v>
      </c>
    </row>
    <row r="244" spans="1:5" x14ac:dyDescent="0.2">
      <c r="A244" s="48" t="s">
        <v>633</v>
      </c>
      <c r="B244" s="45">
        <v>8</v>
      </c>
      <c r="C244" s="46">
        <v>41395</v>
      </c>
      <c r="D244" t="s">
        <v>623</v>
      </c>
      <c r="E244" t="str">
        <f t="shared" si="3"/>
        <v>CUYO</v>
      </c>
    </row>
    <row r="245" spans="1:5" x14ac:dyDescent="0.2">
      <c r="A245" s="48" t="s">
        <v>633</v>
      </c>
      <c r="B245" s="45">
        <v>11</v>
      </c>
      <c r="C245" s="46">
        <v>41426</v>
      </c>
      <c r="D245" t="s">
        <v>623</v>
      </c>
      <c r="E245" t="str">
        <f t="shared" si="3"/>
        <v>CUYO</v>
      </c>
    </row>
    <row r="246" spans="1:5" x14ac:dyDescent="0.2">
      <c r="A246" s="48" t="s">
        <v>633</v>
      </c>
      <c r="B246" s="45">
        <v>31</v>
      </c>
      <c r="C246" s="46">
        <v>41456</v>
      </c>
      <c r="D246" t="s">
        <v>623</v>
      </c>
      <c r="E246" t="str">
        <f t="shared" si="3"/>
        <v>CUYO</v>
      </c>
    </row>
    <row r="247" spans="1:5" x14ac:dyDescent="0.2">
      <c r="A247" s="48" t="s">
        <v>633</v>
      </c>
      <c r="B247" s="45">
        <v>26</v>
      </c>
      <c r="C247" s="46">
        <v>41487</v>
      </c>
      <c r="D247" t="s">
        <v>623</v>
      </c>
      <c r="E247" t="str">
        <f t="shared" si="3"/>
        <v>CUYO</v>
      </c>
    </row>
    <row r="248" spans="1:5" x14ac:dyDescent="0.2">
      <c r="A248" s="48" t="s">
        <v>633</v>
      </c>
      <c r="B248" s="45">
        <v>30</v>
      </c>
      <c r="C248" s="46">
        <v>41518</v>
      </c>
      <c r="D248" t="s">
        <v>623</v>
      </c>
      <c r="E248" t="str">
        <f t="shared" si="3"/>
        <v>CUYO</v>
      </c>
    </row>
    <row r="249" spans="1:5" x14ac:dyDescent="0.2">
      <c r="A249" s="48" t="s">
        <v>633</v>
      </c>
      <c r="B249">
        <v>13</v>
      </c>
      <c r="C249" s="46">
        <v>41548</v>
      </c>
      <c r="D249" t="s">
        <v>623</v>
      </c>
      <c r="E249" t="str">
        <f t="shared" si="3"/>
        <v>CUYO</v>
      </c>
    </row>
    <row r="250" spans="1:5" x14ac:dyDescent="0.2">
      <c r="A250" s="48" t="s">
        <v>633</v>
      </c>
      <c r="B250">
        <v>11</v>
      </c>
      <c r="C250" s="46">
        <v>41579</v>
      </c>
      <c r="D250" t="s">
        <v>623</v>
      </c>
      <c r="E250" t="str">
        <f t="shared" si="3"/>
        <v>CUYO</v>
      </c>
    </row>
    <row r="251" spans="1:5" x14ac:dyDescent="0.2">
      <c r="A251" s="48" t="s">
        <v>633</v>
      </c>
      <c r="B251" s="45">
        <v>7</v>
      </c>
      <c r="C251" s="46">
        <v>41609</v>
      </c>
      <c r="D251" t="s">
        <v>623</v>
      </c>
      <c r="E251" t="str">
        <f t="shared" si="3"/>
        <v>CUYO</v>
      </c>
    </row>
    <row r="252" spans="1:5" x14ac:dyDescent="0.2">
      <c r="A252" s="44" t="s">
        <v>634</v>
      </c>
      <c r="B252">
        <v>1239</v>
      </c>
      <c r="C252" s="46">
        <v>41275</v>
      </c>
      <c r="D252" t="s">
        <v>622</v>
      </c>
      <c r="E252" t="str">
        <f t="shared" si="3"/>
        <v>SUR</v>
      </c>
    </row>
    <row r="253" spans="1:5" x14ac:dyDescent="0.2">
      <c r="A253" s="44" t="s">
        <v>634</v>
      </c>
      <c r="B253">
        <v>659</v>
      </c>
      <c r="C253" s="46">
        <v>41306</v>
      </c>
      <c r="D253" t="s">
        <v>622</v>
      </c>
      <c r="E253" t="str">
        <f t="shared" si="3"/>
        <v>SUR</v>
      </c>
    </row>
    <row r="254" spans="1:5" x14ac:dyDescent="0.2">
      <c r="A254" s="44" t="s">
        <v>634</v>
      </c>
      <c r="B254">
        <v>988</v>
      </c>
      <c r="C254" s="46">
        <v>41334</v>
      </c>
      <c r="D254" t="s">
        <v>622</v>
      </c>
      <c r="E254" t="str">
        <f t="shared" si="3"/>
        <v>SUR</v>
      </c>
    </row>
    <row r="255" spans="1:5" x14ac:dyDescent="0.2">
      <c r="A255" s="44" t="s">
        <v>634</v>
      </c>
      <c r="B255">
        <v>983</v>
      </c>
      <c r="C255" s="46">
        <v>41365</v>
      </c>
      <c r="D255" t="s">
        <v>622</v>
      </c>
      <c r="E255" t="str">
        <f t="shared" si="3"/>
        <v>SUR</v>
      </c>
    </row>
    <row r="256" spans="1:5" x14ac:dyDescent="0.2">
      <c r="A256" s="44" t="s">
        <v>634</v>
      </c>
      <c r="B256" s="45">
        <v>1059</v>
      </c>
      <c r="C256" s="46">
        <v>41395</v>
      </c>
      <c r="D256" t="s">
        <v>622</v>
      </c>
      <c r="E256" t="str">
        <f t="shared" si="3"/>
        <v>SUR</v>
      </c>
    </row>
    <row r="257" spans="1:5" x14ac:dyDescent="0.2">
      <c r="A257" s="44" t="s">
        <v>634</v>
      </c>
      <c r="B257" s="45">
        <v>804</v>
      </c>
      <c r="C257" s="46">
        <v>41426</v>
      </c>
      <c r="D257" t="s">
        <v>622</v>
      </c>
      <c r="E257" t="str">
        <f t="shared" si="3"/>
        <v>SUR</v>
      </c>
    </row>
    <row r="258" spans="1:5" x14ac:dyDescent="0.2">
      <c r="A258" s="44" t="s">
        <v>634</v>
      </c>
      <c r="B258" s="45">
        <v>985</v>
      </c>
      <c r="C258" s="46">
        <v>41456</v>
      </c>
      <c r="D258" t="s">
        <v>622</v>
      </c>
      <c r="E258" t="str">
        <f t="shared" si="3"/>
        <v>SUR</v>
      </c>
    </row>
    <row r="259" spans="1:5" x14ac:dyDescent="0.2">
      <c r="A259" s="44" t="s">
        <v>634</v>
      </c>
      <c r="B259" s="45">
        <v>967</v>
      </c>
      <c r="C259" s="49">
        <v>41487</v>
      </c>
      <c r="D259" t="s">
        <v>622</v>
      </c>
      <c r="E259" t="str">
        <f t="shared" si="3"/>
        <v>SUR</v>
      </c>
    </row>
    <row r="260" spans="1:5" x14ac:dyDescent="0.2">
      <c r="A260" s="44" t="s">
        <v>634</v>
      </c>
      <c r="B260" s="45">
        <v>1046</v>
      </c>
      <c r="C260" s="46">
        <v>41518</v>
      </c>
      <c r="D260" t="s">
        <v>622</v>
      </c>
      <c r="E260" t="str">
        <f t="shared" si="3"/>
        <v>SUR</v>
      </c>
    </row>
    <row r="261" spans="1:5" x14ac:dyDescent="0.2">
      <c r="A261" s="44" t="s">
        <v>634</v>
      </c>
      <c r="B261" s="6">
        <v>1027</v>
      </c>
      <c r="C261" s="46">
        <v>41548</v>
      </c>
      <c r="D261" t="s">
        <v>622</v>
      </c>
      <c r="E261" t="str">
        <f t="shared" si="3"/>
        <v>SUR</v>
      </c>
    </row>
    <row r="262" spans="1:5" x14ac:dyDescent="0.2">
      <c r="A262" s="44" t="s">
        <v>634</v>
      </c>
      <c r="B262">
        <v>663</v>
      </c>
      <c r="C262" s="46">
        <v>41579</v>
      </c>
      <c r="D262" t="s">
        <v>622</v>
      </c>
      <c r="E262" t="str">
        <f t="shared" si="3"/>
        <v>SUR</v>
      </c>
    </row>
    <row r="263" spans="1:5" x14ac:dyDescent="0.2">
      <c r="A263" s="44" t="s">
        <v>634</v>
      </c>
      <c r="B263" s="45">
        <v>679</v>
      </c>
      <c r="C263" s="46">
        <v>41609</v>
      </c>
      <c r="D263" t="s">
        <v>622</v>
      </c>
      <c r="E263" t="str">
        <f t="shared" si="3"/>
        <v>SUR</v>
      </c>
    </row>
    <row r="264" spans="1:5" x14ac:dyDescent="0.2">
      <c r="A264" s="44" t="s">
        <v>634</v>
      </c>
      <c r="B264">
        <v>27</v>
      </c>
      <c r="C264" s="46">
        <v>41275</v>
      </c>
      <c r="D264" t="s">
        <v>623</v>
      </c>
      <c r="E264" t="str">
        <f t="shared" si="3"/>
        <v>SUR</v>
      </c>
    </row>
    <row r="265" spans="1:5" x14ac:dyDescent="0.2">
      <c r="A265" s="44" t="s">
        <v>634</v>
      </c>
      <c r="B265">
        <v>79</v>
      </c>
      <c r="C265" s="46">
        <v>41306</v>
      </c>
      <c r="D265" t="s">
        <v>623</v>
      </c>
      <c r="E265" t="str">
        <f t="shared" si="3"/>
        <v>SUR</v>
      </c>
    </row>
    <row r="266" spans="1:5" x14ac:dyDescent="0.2">
      <c r="A266" s="44" t="s">
        <v>634</v>
      </c>
      <c r="B266">
        <v>31</v>
      </c>
      <c r="C266" s="46">
        <v>41334</v>
      </c>
      <c r="D266" t="s">
        <v>623</v>
      </c>
      <c r="E266" t="str">
        <f t="shared" si="3"/>
        <v>SUR</v>
      </c>
    </row>
    <row r="267" spans="1:5" x14ac:dyDescent="0.2">
      <c r="A267" s="44" t="s">
        <v>634</v>
      </c>
      <c r="B267">
        <v>47</v>
      </c>
      <c r="C267" s="46">
        <v>41365</v>
      </c>
      <c r="D267" t="s">
        <v>623</v>
      </c>
      <c r="E267" t="str">
        <f t="shared" si="3"/>
        <v>SUR</v>
      </c>
    </row>
    <row r="268" spans="1:5" x14ac:dyDescent="0.2">
      <c r="A268" s="44" t="s">
        <v>634</v>
      </c>
      <c r="B268" s="45">
        <v>58</v>
      </c>
      <c r="C268" s="46">
        <v>41395</v>
      </c>
      <c r="D268" t="s">
        <v>623</v>
      </c>
      <c r="E268" t="str">
        <f t="shared" ref="E268:E331" si="4">VLOOKUP(A268,REGIONES,2,0)</f>
        <v>SUR</v>
      </c>
    </row>
    <row r="269" spans="1:5" x14ac:dyDescent="0.2">
      <c r="A269" s="44" t="s">
        <v>634</v>
      </c>
      <c r="B269" s="45">
        <v>31</v>
      </c>
      <c r="C269" s="46">
        <v>41426</v>
      </c>
      <c r="D269" t="s">
        <v>623</v>
      </c>
      <c r="E269" t="str">
        <f t="shared" si="4"/>
        <v>SUR</v>
      </c>
    </row>
    <row r="270" spans="1:5" x14ac:dyDescent="0.2">
      <c r="A270" s="44" t="s">
        <v>634</v>
      </c>
      <c r="B270" s="45">
        <v>61</v>
      </c>
      <c r="C270" s="46">
        <v>41456</v>
      </c>
      <c r="D270" t="s">
        <v>623</v>
      </c>
      <c r="E270" t="str">
        <f t="shared" si="4"/>
        <v>SUR</v>
      </c>
    </row>
    <row r="271" spans="1:5" x14ac:dyDescent="0.2">
      <c r="A271" s="44" t="s">
        <v>634</v>
      </c>
      <c r="B271" s="45">
        <v>41</v>
      </c>
      <c r="C271" s="46">
        <v>41487</v>
      </c>
      <c r="D271" t="s">
        <v>623</v>
      </c>
      <c r="E271" t="str">
        <f t="shared" si="4"/>
        <v>SUR</v>
      </c>
    </row>
    <row r="272" spans="1:5" x14ac:dyDescent="0.2">
      <c r="A272" s="44" t="s">
        <v>634</v>
      </c>
      <c r="B272" s="45">
        <v>45</v>
      </c>
      <c r="C272" s="46">
        <v>41518</v>
      </c>
      <c r="D272" t="s">
        <v>623</v>
      </c>
      <c r="E272" t="str">
        <f t="shared" si="4"/>
        <v>SUR</v>
      </c>
    </row>
    <row r="273" spans="1:5" x14ac:dyDescent="0.2">
      <c r="A273" s="44" t="s">
        <v>634</v>
      </c>
      <c r="B273">
        <v>46</v>
      </c>
      <c r="C273" s="46">
        <v>41548</v>
      </c>
      <c r="D273" t="s">
        <v>623</v>
      </c>
      <c r="E273" t="str">
        <f t="shared" si="4"/>
        <v>SUR</v>
      </c>
    </row>
    <row r="274" spans="1:5" x14ac:dyDescent="0.2">
      <c r="A274" s="44" t="s">
        <v>634</v>
      </c>
      <c r="B274">
        <v>19</v>
      </c>
      <c r="C274" s="46">
        <v>41579</v>
      </c>
      <c r="D274" t="s">
        <v>623</v>
      </c>
      <c r="E274" t="str">
        <f t="shared" si="4"/>
        <v>SUR</v>
      </c>
    </row>
    <row r="275" spans="1:5" x14ac:dyDescent="0.2">
      <c r="A275" s="44" t="s">
        <v>634</v>
      </c>
      <c r="B275" s="45">
        <v>40</v>
      </c>
      <c r="C275" s="46">
        <v>41609</v>
      </c>
      <c r="D275" t="s">
        <v>623</v>
      </c>
      <c r="E275" t="str">
        <f t="shared" si="4"/>
        <v>SUR</v>
      </c>
    </row>
    <row r="276" spans="1:5" x14ac:dyDescent="0.2">
      <c r="A276" s="48" t="s">
        <v>635</v>
      </c>
      <c r="B276">
        <v>9021</v>
      </c>
      <c r="C276" s="46">
        <v>41275</v>
      </c>
      <c r="D276" t="s">
        <v>622</v>
      </c>
      <c r="E276" t="str">
        <f t="shared" si="4"/>
        <v>CENTRO</v>
      </c>
    </row>
    <row r="277" spans="1:5" x14ac:dyDescent="0.2">
      <c r="A277" s="48" t="s">
        <v>635</v>
      </c>
      <c r="B277">
        <v>5053</v>
      </c>
      <c r="C277" s="46">
        <v>41306</v>
      </c>
      <c r="D277" t="s">
        <v>622</v>
      </c>
      <c r="E277" t="str">
        <f t="shared" si="4"/>
        <v>CENTRO</v>
      </c>
    </row>
    <row r="278" spans="1:5" x14ac:dyDescent="0.2">
      <c r="A278" s="48" t="s">
        <v>635</v>
      </c>
      <c r="B278">
        <v>6254</v>
      </c>
      <c r="C278" s="46">
        <v>41334</v>
      </c>
      <c r="D278" t="s">
        <v>622</v>
      </c>
      <c r="E278" t="str">
        <f t="shared" si="4"/>
        <v>CENTRO</v>
      </c>
    </row>
    <row r="279" spans="1:5" x14ac:dyDescent="0.2">
      <c r="A279" s="48" t="s">
        <v>635</v>
      </c>
      <c r="B279">
        <v>6408</v>
      </c>
      <c r="C279" s="46">
        <v>41365</v>
      </c>
      <c r="D279" t="s">
        <v>622</v>
      </c>
      <c r="E279" t="str">
        <f t="shared" si="4"/>
        <v>CENTRO</v>
      </c>
    </row>
    <row r="280" spans="1:5" x14ac:dyDescent="0.2">
      <c r="A280" s="48" t="s">
        <v>635</v>
      </c>
      <c r="B280" s="45">
        <v>7154</v>
      </c>
      <c r="C280" s="46">
        <v>41395</v>
      </c>
      <c r="D280" t="s">
        <v>622</v>
      </c>
      <c r="E280" t="str">
        <f t="shared" si="4"/>
        <v>CENTRO</v>
      </c>
    </row>
    <row r="281" spans="1:5" x14ac:dyDescent="0.2">
      <c r="A281" s="48" t="s">
        <v>635</v>
      </c>
      <c r="B281" s="45">
        <v>5739</v>
      </c>
      <c r="C281" s="46">
        <v>41426</v>
      </c>
      <c r="D281" t="s">
        <v>622</v>
      </c>
      <c r="E281" t="str">
        <f t="shared" si="4"/>
        <v>CENTRO</v>
      </c>
    </row>
    <row r="282" spans="1:5" x14ac:dyDescent="0.2">
      <c r="A282" s="48" t="s">
        <v>635</v>
      </c>
      <c r="B282" s="45">
        <v>6887</v>
      </c>
      <c r="C282" s="46">
        <v>41456</v>
      </c>
      <c r="D282" t="s">
        <v>622</v>
      </c>
      <c r="E282" t="str">
        <f t="shared" si="4"/>
        <v>CENTRO</v>
      </c>
    </row>
    <row r="283" spans="1:5" x14ac:dyDescent="0.2">
      <c r="A283" s="48" t="s">
        <v>635</v>
      </c>
      <c r="B283" s="45">
        <v>6209</v>
      </c>
      <c r="C283" s="49">
        <v>41487</v>
      </c>
      <c r="D283" t="s">
        <v>622</v>
      </c>
      <c r="E283" t="str">
        <f t="shared" si="4"/>
        <v>CENTRO</v>
      </c>
    </row>
    <row r="284" spans="1:5" x14ac:dyDescent="0.2">
      <c r="A284" s="48" t="s">
        <v>635</v>
      </c>
      <c r="B284" s="45">
        <v>6757</v>
      </c>
      <c r="C284" s="46">
        <v>41518</v>
      </c>
      <c r="D284" t="s">
        <v>622</v>
      </c>
      <c r="E284" t="str">
        <f t="shared" si="4"/>
        <v>CENTRO</v>
      </c>
    </row>
    <row r="285" spans="1:5" x14ac:dyDescent="0.2">
      <c r="A285" s="48" t="s">
        <v>635</v>
      </c>
      <c r="B285" s="6">
        <v>7058</v>
      </c>
      <c r="C285" s="46">
        <v>41548</v>
      </c>
      <c r="D285" t="s">
        <v>622</v>
      </c>
      <c r="E285" t="str">
        <f t="shared" si="4"/>
        <v>CENTRO</v>
      </c>
    </row>
    <row r="286" spans="1:5" x14ac:dyDescent="0.2">
      <c r="A286" s="48" t="s">
        <v>635</v>
      </c>
      <c r="B286" s="6">
        <v>4349</v>
      </c>
      <c r="C286" s="46">
        <v>41579</v>
      </c>
      <c r="D286" t="s">
        <v>622</v>
      </c>
      <c r="E286" t="str">
        <f t="shared" si="4"/>
        <v>CENTRO</v>
      </c>
    </row>
    <row r="287" spans="1:5" x14ac:dyDescent="0.2">
      <c r="A287" s="48" t="s">
        <v>635</v>
      </c>
      <c r="B287" s="45">
        <v>3298</v>
      </c>
      <c r="C287" s="46">
        <v>41609</v>
      </c>
      <c r="D287" t="s">
        <v>622</v>
      </c>
      <c r="E287" t="str">
        <f t="shared" si="4"/>
        <v>CENTRO</v>
      </c>
    </row>
    <row r="288" spans="1:5" x14ac:dyDescent="0.2">
      <c r="A288" s="48" t="s">
        <v>635</v>
      </c>
      <c r="B288">
        <v>278</v>
      </c>
      <c r="C288" s="46">
        <v>41275</v>
      </c>
      <c r="D288" t="s">
        <v>623</v>
      </c>
      <c r="E288" t="str">
        <f t="shared" si="4"/>
        <v>CENTRO</v>
      </c>
    </row>
    <row r="289" spans="1:5" x14ac:dyDescent="0.2">
      <c r="A289" s="48" t="s">
        <v>635</v>
      </c>
      <c r="B289">
        <v>227</v>
      </c>
      <c r="C289" s="46">
        <v>41306</v>
      </c>
      <c r="D289" t="s">
        <v>623</v>
      </c>
      <c r="E289" t="str">
        <f t="shared" si="4"/>
        <v>CENTRO</v>
      </c>
    </row>
    <row r="290" spans="1:5" x14ac:dyDescent="0.2">
      <c r="A290" s="48" t="s">
        <v>635</v>
      </c>
      <c r="B290">
        <v>245</v>
      </c>
      <c r="C290" s="46">
        <v>41334</v>
      </c>
      <c r="D290" t="s">
        <v>623</v>
      </c>
      <c r="E290" t="str">
        <f t="shared" si="4"/>
        <v>CENTRO</v>
      </c>
    </row>
    <row r="291" spans="1:5" x14ac:dyDescent="0.2">
      <c r="A291" s="48" t="s">
        <v>635</v>
      </c>
      <c r="B291">
        <v>287</v>
      </c>
      <c r="C291" s="46">
        <v>41365</v>
      </c>
      <c r="D291" t="s">
        <v>623</v>
      </c>
      <c r="E291" t="str">
        <f t="shared" si="4"/>
        <v>CENTRO</v>
      </c>
    </row>
    <row r="292" spans="1:5" x14ac:dyDescent="0.2">
      <c r="A292" s="48" t="s">
        <v>635</v>
      </c>
      <c r="B292" s="45">
        <v>330</v>
      </c>
      <c r="C292" s="46">
        <v>41395</v>
      </c>
      <c r="D292" t="s">
        <v>623</v>
      </c>
      <c r="E292" t="str">
        <f t="shared" si="4"/>
        <v>CENTRO</v>
      </c>
    </row>
    <row r="293" spans="1:5" x14ac:dyDescent="0.2">
      <c r="A293" s="48" t="s">
        <v>635</v>
      </c>
      <c r="B293" s="45">
        <v>295</v>
      </c>
      <c r="C293" s="46">
        <v>41426</v>
      </c>
      <c r="D293" t="s">
        <v>623</v>
      </c>
      <c r="E293" t="str">
        <f t="shared" si="4"/>
        <v>CENTRO</v>
      </c>
    </row>
    <row r="294" spans="1:5" x14ac:dyDescent="0.2">
      <c r="A294" s="48" t="s">
        <v>635</v>
      </c>
      <c r="B294" s="45">
        <v>364</v>
      </c>
      <c r="C294" s="46">
        <v>41456</v>
      </c>
      <c r="D294" t="s">
        <v>623</v>
      </c>
      <c r="E294" t="str">
        <f t="shared" si="4"/>
        <v>CENTRO</v>
      </c>
    </row>
    <row r="295" spans="1:5" x14ac:dyDescent="0.2">
      <c r="A295" s="48" t="s">
        <v>635</v>
      </c>
      <c r="B295" s="45">
        <v>368</v>
      </c>
      <c r="C295" s="46">
        <v>41487</v>
      </c>
      <c r="D295" t="s">
        <v>623</v>
      </c>
      <c r="E295" t="str">
        <f t="shared" si="4"/>
        <v>CENTRO</v>
      </c>
    </row>
    <row r="296" spans="1:5" x14ac:dyDescent="0.2">
      <c r="A296" s="48" t="s">
        <v>635</v>
      </c>
      <c r="B296" s="45">
        <v>299</v>
      </c>
      <c r="C296" s="46">
        <v>41518</v>
      </c>
      <c r="D296" t="s">
        <v>623</v>
      </c>
      <c r="E296" t="str">
        <f t="shared" si="4"/>
        <v>CENTRO</v>
      </c>
    </row>
    <row r="297" spans="1:5" x14ac:dyDescent="0.2">
      <c r="A297" s="48" t="s">
        <v>635</v>
      </c>
      <c r="B297">
        <v>320</v>
      </c>
      <c r="C297" s="46">
        <v>41548</v>
      </c>
      <c r="D297" t="s">
        <v>623</v>
      </c>
      <c r="E297" t="str">
        <f t="shared" si="4"/>
        <v>CENTRO</v>
      </c>
    </row>
    <row r="298" spans="1:5" x14ac:dyDescent="0.2">
      <c r="A298" s="48" t="s">
        <v>635</v>
      </c>
      <c r="B298">
        <v>196</v>
      </c>
      <c r="C298" s="46">
        <v>41579</v>
      </c>
      <c r="D298" t="s">
        <v>623</v>
      </c>
      <c r="E298" t="str">
        <f t="shared" si="4"/>
        <v>CENTRO</v>
      </c>
    </row>
    <row r="299" spans="1:5" x14ac:dyDescent="0.2">
      <c r="A299" s="48" t="s">
        <v>635</v>
      </c>
      <c r="B299" s="45">
        <v>202</v>
      </c>
      <c r="C299" s="46">
        <v>41609</v>
      </c>
      <c r="D299" t="s">
        <v>623</v>
      </c>
      <c r="E299" t="str">
        <f t="shared" si="4"/>
        <v>CENTRO</v>
      </c>
    </row>
    <row r="300" spans="1:5" x14ac:dyDescent="0.2">
      <c r="A300" s="48" t="s">
        <v>636</v>
      </c>
      <c r="B300">
        <v>1319</v>
      </c>
      <c r="C300" s="46">
        <v>41275</v>
      </c>
      <c r="D300" t="s">
        <v>622</v>
      </c>
      <c r="E300" t="str">
        <f t="shared" si="4"/>
        <v>NOA</v>
      </c>
    </row>
    <row r="301" spans="1:5" x14ac:dyDescent="0.2">
      <c r="A301" s="48" t="s">
        <v>636</v>
      </c>
      <c r="B301">
        <v>636</v>
      </c>
      <c r="C301" s="46">
        <v>41306</v>
      </c>
      <c r="D301" t="s">
        <v>622</v>
      </c>
      <c r="E301" t="str">
        <f t="shared" si="4"/>
        <v>NOA</v>
      </c>
    </row>
    <row r="302" spans="1:5" x14ac:dyDescent="0.2">
      <c r="A302" s="48" t="s">
        <v>636</v>
      </c>
      <c r="B302">
        <v>722</v>
      </c>
      <c r="C302" s="46">
        <v>41334</v>
      </c>
      <c r="D302" t="s">
        <v>622</v>
      </c>
      <c r="E302" t="str">
        <f t="shared" si="4"/>
        <v>NOA</v>
      </c>
    </row>
    <row r="303" spans="1:5" x14ac:dyDescent="0.2">
      <c r="A303" s="48" t="s">
        <v>636</v>
      </c>
      <c r="B303">
        <v>800</v>
      </c>
      <c r="C303" s="46">
        <v>41365</v>
      </c>
      <c r="D303" t="s">
        <v>622</v>
      </c>
      <c r="E303" t="str">
        <f t="shared" si="4"/>
        <v>NOA</v>
      </c>
    </row>
    <row r="304" spans="1:5" x14ac:dyDescent="0.2">
      <c r="A304" s="48" t="s">
        <v>636</v>
      </c>
      <c r="B304" s="45">
        <v>869</v>
      </c>
      <c r="C304" s="46">
        <v>41395</v>
      </c>
      <c r="D304" t="s">
        <v>622</v>
      </c>
      <c r="E304" t="str">
        <f t="shared" si="4"/>
        <v>NOA</v>
      </c>
    </row>
    <row r="305" spans="1:5" x14ac:dyDescent="0.2">
      <c r="A305" s="48" t="s">
        <v>636</v>
      </c>
      <c r="B305" s="45">
        <v>759</v>
      </c>
      <c r="C305" s="46">
        <v>41426</v>
      </c>
      <c r="D305" t="s">
        <v>622</v>
      </c>
      <c r="E305" t="str">
        <f t="shared" si="4"/>
        <v>NOA</v>
      </c>
    </row>
    <row r="306" spans="1:5" x14ac:dyDescent="0.2">
      <c r="A306" s="48" t="s">
        <v>636</v>
      </c>
      <c r="B306" s="45">
        <v>844</v>
      </c>
      <c r="C306" s="46">
        <v>41456</v>
      </c>
      <c r="D306" t="s">
        <v>622</v>
      </c>
      <c r="E306" t="str">
        <f t="shared" si="4"/>
        <v>NOA</v>
      </c>
    </row>
    <row r="307" spans="1:5" x14ac:dyDescent="0.2">
      <c r="A307" s="48" t="s">
        <v>636</v>
      </c>
      <c r="B307" s="45">
        <v>731</v>
      </c>
      <c r="C307" s="49">
        <v>41487</v>
      </c>
      <c r="D307" t="s">
        <v>622</v>
      </c>
      <c r="E307" t="str">
        <f t="shared" si="4"/>
        <v>NOA</v>
      </c>
    </row>
    <row r="308" spans="1:5" x14ac:dyDescent="0.2">
      <c r="A308" s="48" t="s">
        <v>636</v>
      </c>
      <c r="B308" s="45">
        <v>664</v>
      </c>
      <c r="C308" s="46">
        <v>41518</v>
      </c>
      <c r="D308" t="s">
        <v>622</v>
      </c>
      <c r="E308" t="str">
        <f t="shared" si="4"/>
        <v>NOA</v>
      </c>
    </row>
    <row r="309" spans="1:5" x14ac:dyDescent="0.2">
      <c r="A309" s="48" t="s">
        <v>636</v>
      </c>
      <c r="B309">
        <v>712</v>
      </c>
      <c r="C309" s="46">
        <v>41548</v>
      </c>
      <c r="D309" t="s">
        <v>622</v>
      </c>
      <c r="E309" t="str">
        <f t="shared" si="4"/>
        <v>NOA</v>
      </c>
    </row>
    <row r="310" spans="1:5" x14ac:dyDescent="0.2">
      <c r="A310" s="48" t="s">
        <v>636</v>
      </c>
      <c r="B310">
        <v>483</v>
      </c>
      <c r="C310" s="46">
        <v>41579</v>
      </c>
      <c r="D310" t="s">
        <v>622</v>
      </c>
      <c r="E310" t="str">
        <f t="shared" si="4"/>
        <v>NOA</v>
      </c>
    </row>
    <row r="311" spans="1:5" x14ac:dyDescent="0.2">
      <c r="A311" s="48" t="s">
        <v>636</v>
      </c>
      <c r="B311" s="45">
        <v>277</v>
      </c>
      <c r="C311" s="46">
        <v>41609</v>
      </c>
      <c r="D311" t="s">
        <v>622</v>
      </c>
      <c r="E311" t="str">
        <f t="shared" si="4"/>
        <v>NOA</v>
      </c>
    </row>
    <row r="312" spans="1:5" x14ac:dyDescent="0.2">
      <c r="A312" s="48" t="s">
        <v>636</v>
      </c>
      <c r="B312">
        <v>50</v>
      </c>
      <c r="C312" s="46">
        <v>41275</v>
      </c>
      <c r="D312" t="s">
        <v>623</v>
      </c>
      <c r="E312" t="str">
        <f t="shared" si="4"/>
        <v>NOA</v>
      </c>
    </row>
    <row r="313" spans="1:5" x14ac:dyDescent="0.2">
      <c r="A313" s="48" t="s">
        <v>636</v>
      </c>
      <c r="B313">
        <v>19</v>
      </c>
      <c r="C313" s="46">
        <v>41306</v>
      </c>
      <c r="D313" t="s">
        <v>623</v>
      </c>
      <c r="E313" t="str">
        <f t="shared" si="4"/>
        <v>NOA</v>
      </c>
    </row>
    <row r="314" spans="1:5" x14ac:dyDescent="0.2">
      <c r="A314" s="48" t="s">
        <v>636</v>
      </c>
      <c r="B314">
        <v>21</v>
      </c>
      <c r="C314" s="46">
        <v>41334</v>
      </c>
      <c r="D314" t="s">
        <v>623</v>
      </c>
      <c r="E314" t="str">
        <f t="shared" si="4"/>
        <v>NOA</v>
      </c>
    </row>
    <row r="315" spans="1:5" x14ac:dyDescent="0.2">
      <c r="A315" s="48" t="s">
        <v>636</v>
      </c>
      <c r="B315">
        <v>48</v>
      </c>
      <c r="C315" s="46">
        <v>41365</v>
      </c>
      <c r="D315" t="s">
        <v>623</v>
      </c>
      <c r="E315" t="str">
        <f t="shared" si="4"/>
        <v>NOA</v>
      </c>
    </row>
    <row r="316" spans="1:5" x14ac:dyDescent="0.2">
      <c r="A316" s="48" t="s">
        <v>636</v>
      </c>
      <c r="B316" s="45">
        <v>58</v>
      </c>
      <c r="C316" s="46">
        <v>41395</v>
      </c>
      <c r="D316" t="s">
        <v>623</v>
      </c>
      <c r="E316" t="str">
        <f t="shared" si="4"/>
        <v>NOA</v>
      </c>
    </row>
    <row r="317" spans="1:5" x14ac:dyDescent="0.2">
      <c r="A317" s="48" t="s">
        <v>636</v>
      </c>
      <c r="B317" s="45">
        <v>35</v>
      </c>
      <c r="C317" s="46">
        <v>41426</v>
      </c>
      <c r="D317" t="s">
        <v>623</v>
      </c>
      <c r="E317" t="str">
        <f t="shared" si="4"/>
        <v>NOA</v>
      </c>
    </row>
    <row r="318" spans="1:5" x14ac:dyDescent="0.2">
      <c r="A318" s="48" t="s">
        <v>636</v>
      </c>
      <c r="B318" s="45">
        <v>58</v>
      </c>
      <c r="C318" s="46">
        <v>41456</v>
      </c>
      <c r="D318" t="s">
        <v>623</v>
      </c>
      <c r="E318" t="str">
        <f t="shared" si="4"/>
        <v>NOA</v>
      </c>
    </row>
    <row r="319" spans="1:5" x14ac:dyDescent="0.2">
      <c r="A319" s="48" t="s">
        <v>636</v>
      </c>
      <c r="B319" s="45">
        <v>50</v>
      </c>
      <c r="C319" s="46">
        <v>41487</v>
      </c>
      <c r="D319" t="s">
        <v>623</v>
      </c>
      <c r="E319" t="str">
        <f t="shared" si="4"/>
        <v>NOA</v>
      </c>
    </row>
    <row r="320" spans="1:5" x14ac:dyDescent="0.2">
      <c r="A320" s="48" t="s">
        <v>636</v>
      </c>
      <c r="B320" s="45">
        <v>39</v>
      </c>
      <c r="C320" s="46">
        <v>41518</v>
      </c>
      <c r="D320" t="s">
        <v>623</v>
      </c>
      <c r="E320" t="str">
        <f t="shared" si="4"/>
        <v>NOA</v>
      </c>
    </row>
    <row r="321" spans="1:5" x14ac:dyDescent="0.2">
      <c r="A321" s="48" t="s">
        <v>636</v>
      </c>
      <c r="B321">
        <v>54</v>
      </c>
      <c r="C321" s="46">
        <v>41548</v>
      </c>
      <c r="D321" t="s">
        <v>623</v>
      </c>
      <c r="E321" t="str">
        <f t="shared" si="4"/>
        <v>NOA</v>
      </c>
    </row>
    <row r="322" spans="1:5" x14ac:dyDescent="0.2">
      <c r="A322" s="48" t="s">
        <v>636</v>
      </c>
      <c r="B322">
        <v>33</v>
      </c>
      <c r="C322" s="46">
        <v>41579</v>
      </c>
      <c r="D322" t="s">
        <v>623</v>
      </c>
      <c r="E322" t="str">
        <f t="shared" si="4"/>
        <v>NOA</v>
      </c>
    </row>
    <row r="323" spans="1:5" x14ac:dyDescent="0.2">
      <c r="A323" s="48" t="s">
        <v>636</v>
      </c>
      <c r="B323" s="45">
        <v>63</v>
      </c>
      <c r="C323" s="46">
        <v>41609</v>
      </c>
      <c r="D323" t="s">
        <v>623</v>
      </c>
      <c r="E323" t="str">
        <f t="shared" si="4"/>
        <v>NOA</v>
      </c>
    </row>
    <row r="324" spans="1:5" x14ac:dyDescent="0.2">
      <c r="A324" s="48" t="s">
        <v>637</v>
      </c>
      <c r="B324">
        <v>900</v>
      </c>
      <c r="C324" s="46">
        <v>41275</v>
      </c>
      <c r="D324" t="s">
        <v>622</v>
      </c>
      <c r="E324" t="str">
        <f t="shared" si="4"/>
        <v>SUR</v>
      </c>
    </row>
    <row r="325" spans="1:5" x14ac:dyDescent="0.2">
      <c r="A325" s="48" t="s">
        <v>637</v>
      </c>
      <c r="B325">
        <v>658</v>
      </c>
      <c r="C325" s="46">
        <v>41306</v>
      </c>
      <c r="D325" t="s">
        <v>622</v>
      </c>
      <c r="E325" t="str">
        <f t="shared" si="4"/>
        <v>SUR</v>
      </c>
    </row>
    <row r="326" spans="1:5" x14ac:dyDescent="0.2">
      <c r="A326" s="48" t="s">
        <v>637</v>
      </c>
      <c r="B326">
        <v>852</v>
      </c>
      <c r="C326" s="46">
        <v>41334</v>
      </c>
      <c r="D326" t="s">
        <v>622</v>
      </c>
      <c r="E326" t="str">
        <f t="shared" si="4"/>
        <v>SUR</v>
      </c>
    </row>
    <row r="327" spans="1:5" x14ac:dyDescent="0.2">
      <c r="A327" s="48" t="s">
        <v>637</v>
      </c>
      <c r="B327">
        <v>886</v>
      </c>
      <c r="C327" s="46">
        <v>41365</v>
      </c>
      <c r="D327" t="s">
        <v>622</v>
      </c>
      <c r="E327" t="str">
        <f t="shared" si="4"/>
        <v>SUR</v>
      </c>
    </row>
    <row r="328" spans="1:5" x14ac:dyDescent="0.2">
      <c r="A328" s="48" t="s">
        <v>637</v>
      </c>
      <c r="B328" s="45">
        <v>833</v>
      </c>
      <c r="C328" s="46">
        <v>41395</v>
      </c>
      <c r="D328" t="s">
        <v>622</v>
      </c>
      <c r="E328" t="str">
        <f t="shared" si="4"/>
        <v>SUR</v>
      </c>
    </row>
    <row r="329" spans="1:5" x14ac:dyDescent="0.2">
      <c r="A329" s="48" t="s">
        <v>637</v>
      </c>
      <c r="B329" s="45">
        <v>702</v>
      </c>
      <c r="C329" s="46">
        <v>41426</v>
      </c>
      <c r="D329" t="s">
        <v>622</v>
      </c>
      <c r="E329" t="str">
        <f t="shared" si="4"/>
        <v>SUR</v>
      </c>
    </row>
    <row r="330" spans="1:5" x14ac:dyDescent="0.2">
      <c r="A330" s="48" t="s">
        <v>637</v>
      </c>
      <c r="B330" s="45">
        <v>816</v>
      </c>
      <c r="C330" s="46">
        <v>41456</v>
      </c>
      <c r="D330" t="s">
        <v>622</v>
      </c>
      <c r="E330" t="str">
        <f t="shared" si="4"/>
        <v>SUR</v>
      </c>
    </row>
    <row r="331" spans="1:5" x14ac:dyDescent="0.2">
      <c r="A331" s="48" t="s">
        <v>637</v>
      </c>
      <c r="B331" s="45">
        <v>908</v>
      </c>
      <c r="C331" s="49">
        <v>41487</v>
      </c>
      <c r="D331" t="s">
        <v>622</v>
      </c>
      <c r="E331" t="str">
        <f t="shared" si="4"/>
        <v>SUR</v>
      </c>
    </row>
    <row r="332" spans="1:5" x14ac:dyDescent="0.2">
      <c r="A332" s="48" t="s">
        <v>637</v>
      </c>
      <c r="B332" s="45">
        <v>993</v>
      </c>
      <c r="C332" s="46">
        <v>41518</v>
      </c>
      <c r="D332" t="s">
        <v>622</v>
      </c>
      <c r="E332" t="str">
        <f t="shared" ref="E332:E371" si="5">VLOOKUP(A332,REGIONES,2,0)</f>
        <v>SUR</v>
      </c>
    </row>
    <row r="333" spans="1:5" x14ac:dyDescent="0.2">
      <c r="A333" s="48" t="s">
        <v>637</v>
      </c>
      <c r="B333" s="6">
        <v>1103</v>
      </c>
      <c r="C333" s="46">
        <v>41548</v>
      </c>
      <c r="D333" t="s">
        <v>622</v>
      </c>
      <c r="E333" t="str">
        <f t="shared" si="5"/>
        <v>SUR</v>
      </c>
    </row>
    <row r="334" spans="1:5" x14ac:dyDescent="0.2">
      <c r="A334" s="48" t="s">
        <v>637</v>
      </c>
      <c r="B334">
        <v>854</v>
      </c>
      <c r="C334" s="46">
        <v>41579</v>
      </c>
      <c r="D334" t="s">
        <v>622</v>
      </c>
      <c r="E334" t="str">
        <f t="shared" si="5"/>
        <v>SUR</v>
      </c>
    </row>
    <row r="335" spans="1:5" x14ac:dyDescent="0.2">
      <c r="A335" s="48" t="s">
        <v>637</v>
      </c>
      <c r="B335" s="45">
        <v>678</v>
      </c>
      <c r="C335" s="46">
        <v>41609</v>
      </c>
      <c r="D335" t="s">
        <v>622</v>
      </c>
      <c r="E335" t="str">
        <f t="shared" si="5"/>
        <v>SUR</v>
      </c>
    </row>
    <row r="336" spans="1:5" x14ac:dyDescent="0.2">
      <c r="A336" s="48" t="s">
        <v>637</v>
      </c>
      <c r="B336">
        <v>49</v>
      </c>
      <c r="C336" s="46">
        <v>41275</v>
      </c>
      <c r="D336" t="s">
        <v>623</v>
      </c>
      <c r="E336" t="str">
        <f t="shared" si="5"/>
        <v>SUR</v>
      </c>
    </row>
    <row r="337" spans="1:5" x14ac:dyDescent="0.2">
      <c r="A337" s="48" t="s">
        <v>637</v>
      </c>
      <c r="B337">
        <v>14</v>
      </c>
      <c r="C337" s="46">
        <v>41306</v>
      </c>
      <c r="D337" t="s">
        <v>623</v>
      </c>
      <c r="E337" t="str">
        <f t="shared" si="5"/>
        <v>SUR</v>
      </c>
    </row>
    <row r="338" spans="1:5" x14ac:dyDescent="0.2">
      <c r="A338" s="48" t="s">
        <v>637</v>
      </c>
      <c r="B338">
        <v>53</v>
      </c>
      <c r="C338" s="46">
        <v>41334</v>
      </c>
      <c r="D338" t="s">
        <v>623</v>
      </c>
      <c r="E338" t="str">
        <f t="shared" si="5"/>
        <v>SUR</v>
      </c>
    </row>
    <row r="339" spans="1:5" x14ac:dyDescent="0.2">
      <c r="A339" s="48" t="s">
        <v>637</v>
      </c>
      <c r="B339">
        <v>25</v>
      </c>
      <c r="C339" s="46">
        <v>41365</v>
      </c>
      <c r="D339" t="s">
        <v>623</v>
      </c>
      <c r="E339" t="str">
        <f t="shared" si="5"/>
        <v>SUR</v>
      </c>
    </row>
    <row r="340" spans="1:5" x14ac:dyDescent="0.2">
      <c r="A340" s="48" t="s">
        <v>637</v>
      </c>
      <c r="B340" s="45">
        <v>48</v>
      </c>
      <c r="C340" s="46">
        <v>41395</v>
      </c>
      <c r="D340" t="s">
        <v>623</v>
      </c>
      <c r="E340" t="str">
        <f t="shared" si="5"/>
        <v>SUR</v>
      </c>
    </row>
    <row r="341" spans="1:5" x14ac:dyDescent="0.2">
      <c r="A341" s="48" t="s">
        <v>637</v>
      </c>
      <c r="B341" s="45">
        <v>23</v>
      </c>
      <c r="C341" s="46">
        <v>41426</v>
      </c>
      <c r="D341" t="s">
        <v>623</v>
      </c>
      <c r="E341" t="str">
        <f t="shared" si="5"/>
        <v>SUR</v>
      </c>
    </row>
    <row r="342" spans="1:5" x14ac:dyDescent="0.2">
      <c r="A342" s="48" t="s">
        <v>637</v>
      </c>
      <c r="B342" s="45">
        <v>40</v>
      </c>
      <c r="C342" s="46">
        <v>41456</v>
      </c>
      <c r="D342" t="s">
        <v>623</v>
      </c>
      <c r="E342" t="str">
        <f t="shared" si="5"/>
        <v>SUR</v>
      </c>
    </row>
    <row r="343" spans="1:5" x14ac:dyDescent="0.2">
      <c r="A343" s="48" t="s">
        <v>637</v>
      </c>
      <c r="B343" s="45">
        <v>36</v>
      </c>
      <c r="C343" s="46">
        <v>41487</v>
      </c>
      <c r="D343" t="s">
        <v>623</v>
      </c>
      <c r="E343" t="str">
        <f t="shared" si="5"/>
        <v>SUR</v>
      </c>
    </row>
    <row r="344" spans="1:5" x14ac:dyDescent="0.2">
      <c r="A344" s="48" t="s">
        <v>637</v>
      </c>
      <c r="B344" s="45">
        <v>37</v>
      </c>
      <c r="C344" s="46">
        <v>41518</v>
      </c>
      <c r="D344" t="s">
        <v>623</v>
      </c>
      <c r="E344" t="str">
        <f t="shared" si="5"/>
        <v>SUR</v>
      </c>
    </row>
    <row r="345" spans="1:5" x14ac:dyDescent="0.2">
      <c r="A345" s="48" t="s">
        <v>637</v>
      </c>
      <c r="B345">
        <v>36</v>
      </c>
      <c r="C345" s="46">
        <v>41548</v>
      </c>
      <c r="D345" t="s">
        <v>623</v>
      </c>
      <c r="E345" t="str">
        <f t="shared" si="5"/>
        <v>SUR</v>
      </c>
    </row>
    <row r="346" spans="1:5" x14ac:dyDescent="0.2">
      <c r="A346" s="48" t="s">
        <v>637</v>
      </c>
      <c r="B346">
        <v>15</v>
      </c>
      <c r="C346" s="46">
        <v>41579</v>
      </c>
      <c r="D346" t="s">
        <v>623</v>
      </c>
      <c r="E346" t="str">
        <f t="shared" si="5"/>
        <v>SUR</v>
      </c>
    </row>
    <row r="347" spans="1:5" x14ac:dyDescent="0.2">
      <c r="A347" s="48" t="s">
        <v>637</v>
      </c>
      <c r="B347" s="45">
        <v>12</v>
      </c>
      <c r="C347" s="46">
        <v>41609</v>
      </c>
      <c r="D347" t="s">
        <v>623</v>
      </c>
      <c r="E347" t="str">
        <f t="shared" si="5"/>
        <v>SUR</v>
      </c>
    </row>
    <row r="348" spans="1:5" x14ac:dyDescent="0.2">
      <c r="A348" s="48" t="s">
        <v>638</v>
      </c>
      <c r="B348">
        <v>2662</v>
      </c>
      <c r="C348" s="46">
        <v>41275</v>
      </c>
      <c r="D348" t="s">
        <v>622</v>
      </c>
      <c r="E348" t="str">
        <f t="shared" si="5"/>
        <v>NOA</v>
      </c>
    </row>
    <row r="349" spans="1:5" x14ac:dyDescent="0.2">
      <c r="A349" s="48" t="s">
        <v>638</v>
      </c>
      <c r="B349">
        <v>1322</v>
      </c>
      <c r="C349" s="46">
        <v>41306</v>
      </c>
      <c r="D349" t="s">
        <v>622</v>
      </c>
      <c r="E349" t="str">
        <f t="shared" si="5"/>
        <v>NOA</v>
      </c>
    </row>
    <row r="350" spans="1:5" x14ac:dyDescent="0.2">
      <c r="A350" s="48" t="s">
        <v>638</v>
      </c>
      <c r="B350">
        <v>1577</v>
      </c>
      <c r="C350" s="46">
        <v>41334</v>
      </c>
      <c r="D350" t="s">
        <v>622</v>
      </c>
      <c r="E350" t="str">
        <f t="shared" si="5"/>
        <v>NOA</v>
      </c>
    </row>
    <row r="351" spans="1:5" x14ac:dyDescent="0.2">
      <c r="A351" s="48" t="s">
        <v>638</v>
      </c>
      <c r="B351">
        <v>1744</v>
      </c>
      <c r="C351" s="46">
        <v>41365</v>
      </c>
      <c r="D351" t="s">
        <v>622</v>
      </c>
      <c r="E351" t="str">
        <f t="shared" si="5"/>
        <v>NOA</v>
      </c>
    </row>
    <row r="352" spans="1:5" x14ac:dyDescent="0.2">
      <c r="A352" s="48" t="s">
        <v>638</v>
      </c>
      <c r="B352" s="45">
        <v>1835</v>
      </c>
      <c r="C352" s="46">
        <v>41395</v>
      </c>
      <c r="D352" t="s">
        <v>622</v>
      </c>
      <c r="E352" t="str">
        <f t="shared" si="5"/>
        <v>NOA</v>
      </c>
    </row>
    <row r="353" spans="1:5" x14ac:dyDescent="0.2">
      <c r="A353" s="48" t="s">
        <v>638</v>
      </c>
      <c r="B353" s="45">
        <v>1558</v>
      </c>
      <c r="C353" s="46">
        <v>41426</v>
      </c>
      <c r="D353" t="s">
        <v>622</v>
      </c>
      <c r="E353" t="str">
        <f t="shared" si="5"/>
        <v>NOA</v>
      </c>
    </row>
    <row r="354" spans="1:5" x14ac:dyDescent="0.2">
      <c r="A354" s="48" t="s">
        <v>638</v>
      </c>
      <c r="B354" s="45">
        <v>1984</v>
      </c>
      <c r="C354" s="46">
        <v>41456</v>
      </c>
      <c r="D354" t="s">
        <v>622</v>
      </c>
      <c r="E354" t="str">
        <f t="shared" si="5"/>
        <v>NOA</v>
      </c>
    </row>
    <row r="355" spans="1:5" x14ac:dyDescent="0.2">
      <c r="A355" s="48" t="s">
        <v>638</v>
      </c>
      <c r="B355" s="45">
        <v>1783</v>
      </c>
      <c r="C355" s="49">
        <v>41487</v>
      </c>
      <c r="D355" t="s">
        <v>622</v>
      </c>
      <c r="E355" t="str">
        <f t="shared" si="5"/>
        <v>NOA</v>
      </c>
    </row>
    <row r="356" spans="1:5" x14ac:dyDescent="0.2">
      <c r="A356" s="48" t="s">
        <v>638</v>
      </c>
      <c r="B356" s="45">
        <v>1702</v>
      </c>
      <c r="C356" s="46">
        <v>41518</v>
      </c>
      <c r="D356" t="s">
        <v>622</v>
      </c>
      <c r="E356" t="str">
        <f t="shared" si="5"/>
        <v>NOA</v>
      </c>
    </row>
    <row r="357" spans="1:5" x14ac:dyDescent="0.2">
      <c r="A357" s="48" t="s">
        <v>638</v>
      </c>
      <c r="B357" s="6">
        <v>2051</v>
      </c>
      <c r="C357" s="46">
        <v>41548</v>
      </c>
      <c r="D357" t="s">
        <v>622</v>
      </c>
      <c r="E357" t="str">
        <f t="shared" si="5"/>
        <v>NOA</v>
      </c>
    </row>
    <row r="358" spans="1:5" x14ac:dyDescent="0.2">
      <c r="A358" s="48" t="s">
        <v>638</v>
      </c>
      <c r="B358" s="6">
        <v>1396</v>
      </c>
      <c r="C358" s="46">
        <v>41579</v>
      </c>
      <c r="D358" t="s">
        <v>622</v>
      </c>
      <c r="E358" t="str">
        <f t="shared" si="5"/>
        <v>NOA</v>
      </c>
    </row>
    <row r="359" spans="1:5" x14ac:dyDescent="0.2">
      <c r="A359" s="48" t="s">
        <v>638</v>
      </c>
      <c r="B359" s="45">
        <v>822</v>
      </c>
      <c r="C359" s="46">
        <v>41609</v>
      </c>
      <c r="D359" t="s">
        <v>622</v>
      </c>
      <c r="E359" t="str">
        <f t="shared" si="5"/>
        <v>NOA</v>
      </c>
    </row>
    <row r="360" spans="1:5" x14ac:dyDescent="0.2">
      <c r="A360" s="48" t="s">
        <v>638</v>
      </c>
      <c r="B360">
        <v>81</v>
      </c>
      <c r="C360" s="46">
        <v>41275</v>
      </c>
      <c r="D360" t="s">
        <v>623</v>
      </c>
      <c r="E360" t="str">
        <f t="shared" si="5"/>
        <v>NOA</v>
      </c>
    </row>
    <row r="361" spans="1:5" x14ac:dyDescent="0.2">
      <c r="A361" s="48" t="s">
        <v>638</v>
      </c>
      <c r="B361">
        <v>86</v>
      </c>
      <c r="C361" s="46">
        <v>41306</v>
      </c>
      <c r="D361" t="s">
        <v>623</v>
      </c>
      <c r="E361" t="str">
        <f t="shared" si="5"/>
        <v>NOA</v>
      </c>
    </row>
    <row r="362" spans="1:5" x14ac:dyDescent="0.2">
      <c r="A362" s="48" t="s">
        <v>638</v>
      </c>
      <c r="B362">
        <v>91</v>
      </c>
      <c r="C362" s="46">
        <v>41334</v>
      </c>
      <c r="D362" t="s">
        <v>623</v>
      </c>
      <c r="E362" t="str">
        <f t="shared" si="5"/>
        <v>NOA</v>
      </c>
    </row>
    <row r="363" spans="1:5" x14ac:dyDescent="0.2">
      <c r="A363" s="48" t="s">
        <v>638</v>
      </c>
      <c r="B363">
        <v>86</v>
      </c>
      <c r="C363" s="46">
        <v>41365</v>
      </c>
      <c r="D363" t="s">
        <v>623</v>
      </c>
      <c r="E363" t="str">
        <f t="shared" si="5"/>
        <v>NOA</v>
      </c>
    </row>
    <row r="364" spans="1:5" x14ac:dyDescent="0.2">
      <c r="A364" s="48" t="s">
        <v>638</v>
      </c>
      <c r="B364" s="45">
        <v>154</v>
      </c>
      <c r="C364" s="46">
        <v>41395</v>
      </c>
      <c r="D364" t="s">
        <v>623</v>
      </c>
      <c r="E364" t="str">
        <f t="shared" si="5"/>
        <v>NOA</v>
      </c>
    </row>
    <row r="365" spans="1:5" x14ac:dyDescent="0.2">
      <c r="A365" s="48" t="s">
        <v>638</v>
      </c>
      <c r="B365" s="45">
        <v>83</v>
      </c>
      <c r="C365" s="46">
        <v>41426</v>
      </c>
      <c r="D365" t="s">
        <v>623</v>
      </c>
      <c r="E365" t="str">
        <f t="shared" si="5"/>
        <v>NOA</v>
      </c>
    </row>
    <row r="366" spans="1:5" x14ac:dyDescent="0.2">
      <c r="A366" s="48" t="s">
        <v>638</v>
      </c>
      <c r="B366" s="45">
        <v>88</v>
      </c>
      <c r="C366" s="46">
        <v>41456</v>
      </c>
      <c r="D366" t="s">
        <v>623</v>
      </c>
      <c r="E366" t="str">
        <f t="shared" si="5"/>
        <v>NOA</v>
      </c>
    </row>
    <row r="367" spans="1:5" x14ac:dyDescent="0.2">
      <c r="A367" s="48" t="s">
        <v>638</v>
      </c>
      <c r="B367" s="45">
        <v>71</v>
      </c>
      <c r="C367" s="46">
        <v>41487</v>
      </c>
      <c r="D367" t="s">
        <v>623</v>
      </c>
      <c r="E367" t="str">
        <f t="shared" si="5"/>
        <v>NOA</v>
      </c>
    </row>
    <row r="368" spans="1:5" x14ac:dyDescent="0.2">
      <c r="A368" s="48" t="s">
        <v>638</v>
      </c>
      <c r="B368" s="45">
        <v>60</v>
      </c>
      <c r="C368" s="46">
        <v>41518</v>
      </c>
      <c r="D368" t="s">
        <v>623</v>
      </c>
      <c r="E368" t="str">
        <f t="shared" si="5"/>
        <v>NOA</v>
      </c>
    </row>
    <row r="369" spans="1:5" x14ac:dyDescent="0.2">
      <c r="A369" s="48" t="s">
        <v>638</v>
      </c>
      <c r="B369">
        <v>70</v>
      </c>
      <c r="C369" s="46">
        <v>41548</v>
      </c>
      <c r="D369" t="s">
        <v>623</v>
      </c>
      <c r="E369" t="str">
        <f t="shared" si="5"/>
        <v>NOA</v>
      </c>
    </row>
    <row r="370" spans="1:5" x14ac:dyDescent="0.2">
      <c r="A370" s="48" t="s">
        <v>638</v>
      </c>
      <c r="B370">
        <v>41</v>
      </c>
      <c r="C370" s="46">
        <v>41579</v>
      </c>
      <c r="D370" t="s">
        <v>623</v>
      </c>
      <c r="E370" t="str">
        <f t="shared" si="5"/>
        <v>NOA</v>
      </c>
    </row>
    <row r="371" spans="1:5" x14ac:dyDescent="0.2">
      <c r="A371" s="48" t="s">
        <v>638</v>
      </c>
      <c r="B371" s="45">
        <v>63</v>
      </c>
      <c r="C371" s="46">
        <v>41609</v>
      </c>
      <c r="D371" t="s">
        <v>623</v>
      </c>
      <c r="E371" t="str">
        <f t="shared" si="5"/>
        <v>NOA</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Historia</vt:lpstr>
      <vt:lpstr>Tipos de Referencias</vt:lpstr>
      <vt:lpstr>Copiar Fórmulas</vt:lpstr>
      <vt:lpstr>Nombres</vt:lpstr>
      <vt:lpstr>AlternativaTP2</vt:lpstr>
      <vt:lpstr>AlternativaTP5</vt:lpstr>
      <vt:lpstr>AlternativaTP5Cont</vt:lpstr>
      <vt:lpstr>Hoteles</vt:lpstr>
      <vt:lpstr>Nombres!IVA_TASA_GENERAL</vt:lpstr>
      <vt:lpstr>Plazas</vt:lpstr>
      <vt:lpstr>Precio_Mayorista</vt:lpstr>
      <vt:lpstr>Precio_Minorista</vt:lpstr>
      <vt:lpstr>REGIONES</vt:lpstr>
      <vt:lpstr>Nombres!VENTAS_2017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Javier Rumi</dc:creator>
  <cp:lastModifiedBy>Guillermo Javier Rumi</cp:lastModifiedBy>
  <dcterms:created xsi:type="dcterms:W3CDTF">2018-08-25T00:23:21Z</dcterms:created>
  <dcterms:modified xsi:type="dcterms:W3CDTF">2019-04-02T23:12:41Z</dcterms:modified>
</cp:coreProperties>
</file>