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ELECTRO" sheetId="1" r:id="rId1"/>
    <sheet name="PROYEC PATR" sheetId="2" r:id="rId2"/>
    <sheet name="PROYEC RESULT" sheetId="3" r:id="rId3"/>
    <sheet name="INDICADORES" sheetId="4" r:id="rId4"/>
    <sheet name="RESPUESTAS" sheetId="5" r:id="rId5"/>
    <sheet name="Hoja5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<sst xmlns="http://schemas.openxmlformats.org/spreadsheetml/2006/main" count="54" uniqueCount="53">
  <si>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Manual de Estudio Programado</t>
  </si>
  <si>
    <t>ANALISIS FINANCIERO CON</t>
  </si>
  <si>
    <t>INFORMACION CONTABLE</t>
  </si>
  <si>
    <t>Carrera de Licenciado en Administración</t>
  </si>
  <si>
    <t>Escriba su respuesta</t>
  </si>
  <si>
    <t>ELECTRO S.A</t>
  </si>
  <si>
    <t>Caja y bancos</t>
  </si>
  <si>
    <t>Cuentas por cobrar</t>
  </si>
  <si>
    <t>Bienes de cambio</t>
  </si>
  <si>
    <t>Total Activo corriente</t>
  </si>
  <si>
    <t>Bienes de uso (valor original)</t>
  </si>
  <si>
    <t>Depreciaciones acumuladas</t>
  </si>
  <si>
    <t>Total Activo</t>
  </si>
  <si>
    <t>Cuentas por pagar</t>
  </si>
  <si>
    <t>Remunerac, Sociales y Fiscales</t>
  </si>
  <si>
    <t>Total Pasivo corriente</t>
  </si>
  <si>
    <t>Préstamos</t>
  </si>
  <si>
    <t>Total Pasivo</t>
  </si>
  <si>
    <t>Patrimonio Neto</t>
  </si>
  <si>
    <t>Total Pasivo + Patrimonio</t>
  </si>
  <si>
    <t>Ventas</t>
  </si>
  <si>
    <t>Costo de mercadería vendida</t>
  </si>
  <si>
    <t>Ganancia bruta</t>
  </si>
  <si>
    <t>Gastos administración y comercialización</t>
  </si>
  <si>
    <t>Depreciaciones</t>
  </si>
  <si>
    <t>Intereses clientes</t>
  </si>
  <si>
    <t>Intereses proveedores</t>
  </si>
  <si>
    <t>Intereses préstamos</t>
  </si>
  <si>
    <t>Impuesto a ganancias</t>
  </si>
  <si>
    <t>Plazo créditos por ventas</t>
  </si>
  <si>
    <t>Endeudamiento</t>
  </si>
  <si>
    <t>Margen bruto sobre ventas</t>
  </si>
  <si>
    <t>Margen operativo sobre ventas</t>
  </si>
  <si>
    <t>Rendimiento del patrimonio promedio</t>
  </si>
  <si>
    <t>IVA</t>
  </si>
  <si>
    <t>Junio 2000</t>
  </si>
  <si>
    <t>Junio 2001</t>
  </si>
  <si>
    <t>Junio 2002</t>
  </si>
  <si>
    <t>Excedente (Faltante) proyectado</t>
  </si>
  <si>
    <t>Plazo bienes de cambio</t>
  </si>
  <si>
    <t>Calcular los indicadores para el ejercicio finalizado en junio 2001. ¿Cuáles coeficientes muestran indicios de problemas potenciales? (comente sus posibles causas)</t>
  </si>
  <si>
    <t>Con las cifras proyectadas, ¿cambia la evaluación de la situación de la empresa?  Comente en qué aspectos.</t>
  </si>
  <si>
    <t>Ganancia ordinaria</t>
  </si>
  <si>
    <t>Facultad de Ciencias Económicas - U.N.Cuyo</t>
  </si>
  <si>
    <t>Ricardo A. Fornero</t>
  </si>
  <si>
    <t>Planilla de apoyo para la solución del</t>
  </si>
  <si>
    <t>EJERCICIO DE AUTOEVALUACION</t>
  </si>
  <si>
    <t>Datos para solución en las hojas siguientes</t>
  </si>
  <si>
    <t>AFIC - Ejercicio de autoevaluación 12</t>
  </si>
  <si>
    <t>Los datos tienen una protección simple para prevenir el borrado accidental</t>
  </si>
  <si>
    <t>Ganancia operativa antes impuesto</t>
  </si>
  <si>
    <t>Rotación operativa</t>
  </si>
  <si>
    <t>12  Electro S.A.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</si>
</sst>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mmmm\-yy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0" fillId="0" borderId="2" xfId="15" applyNumberFormat="1" applyFont="1" applyBorder="1" applyAlignment="1" applyProtection="1">
      <alignment/>
      <protection locked="0"/>
    </xf>
    <xf numFmtId="43" fontId="0" fillId="0" borderId="2" xfId="15" applyFont="1" applyBorder="1" applyAlignment="1" applyProtection="1">
      <alignment/>
      <protection locked="0"/>
    </xf>
    <xf numFmtId="165" fontId="0" fillId="0" borderId="2" xfId="19" applyNumberFormat="1" applyFont="1" applyBorder="1" applyAlignment="1" applyProtection="1">
      <alignment/>
      <protection locked="0"/>
    </xf>
    <xf numFmtId="9" fontId="0" fillId="0" borderId="3" xfId="19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166" fontId="0" fillId="0" borderId="2" xfId="15" applyNumberFormat="1" applyFont="1" applyBorder="1" applyAlignment="1" applyProtection="1">
      <alignment/>
      <protection/>
    </xf>
    <xf numFmtId="43" fontId="0" fillId="0" borderId="2" xfId="15" applyFont="1" applyBorder="1" applyAlignment="1" applyProtection="1">
      <alignment/>
      <protection/>
    </xf>
    <xf numFmtId="165" fontId="0" fillId="0" borderId="2" xfId="19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9" fontId="0" fillId="0" borderId="3" xfId="19" applyFont="1" applyBorder="1" applyAlignment="1" applyProtection="1">
      <alignment/>
      <protection/>
    </xf>
    <xf numFmtId="166" fontId="0" fillId="0" borderId="3" xfId="15" applyNumberFormat="1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/>
    </xf>
    <xf numFmtId="17" fontId="10" fillId="0" borderId="5" xfId="0" applyNumberFormat="1" applyFont="1" applyBorder="1" applyAlignment="1" applyProtection="1">
      <alignment horizontal="center" vertical="center" wrapText="1"/>
      <protection/>
    </xf>
    <xf numFmtId="166" fontId="0" fillId="0" borderId="3" xfId="15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6" fontId="0" fillId="0" borderId="2" xfId="15" applyNumberFormat="1" applyFont="1" applyBorder="1" applyAlignment="1" applyProtection="1">
      <alignment/>
      <protection locked="0"/>
    </xf>
    <xf numFmtId="166" fontId="0" fillId="0" borderId="3" xfId="15" applyNumberFormat="1" applyFont="1" applyBorder="1" applyAlignment="1" applyProtection="1">
      <alignment/>
      <protection locked="0"/>
    </xf>
    <xf numFmtId="166" fontId="0" fillId="0" borderId="0" xfId="15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0" borderId="5" xfId="0" applyFont="1" applyBorder="1" applyAlignment="1" applyProtection="1">
      <alignment/>
      <protection/>
    </xf>
    <xf numFmtId="49" fontId="10" fillId="0" borderId="5" xfId="0" applyNumberFormat="1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/>
      <protection/>
    </xf>
    <xf numFmtId="166" fontId="0" fillId="0" borderId="2" xfId="15" applyNumberFormat="1" applyFont="1" applyBorder="1" applyAlignment="1" applyProtection="1">
      <alignment/>
      <protection/>
    </xf>
    <xf numFmtId="166" fontId="0" fillId="0" borderId="3" xfId="15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  <xf numFmtId="43" fontId="0" fillId="0" borderId="2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3" t="s">
        <v>43</v>
      </c>
    </row>
    <row r="2" ht="12.75">
      <c r="A2" s="3" t="s">
        <v>3</v>
      </c>
    </row>
    <row r="3" s="4" customFormat="1" ht="6.75" customHeight="1">
      <c r="A3"/>
    </row>
    <row r="4" ht="6.75" customHeight="1"/>
    <row r="5" ht="18">
      <c r="A5" s="12" t="s">
        <v>1</v>
      </c>
    </row>
    <row r="6" ht="18">
      <c r="A6" s="12" t="s">
        <v>2</v>
      </c>
    </row>
    <row r="7" ht="15.75">
      <c r="A7" s="13" t="s">
        <v>0</v>
      </c>
    </row>
    <row r="8" ht="12.75">
      <c r="A8" s="4"/>
    </row>
    <row r="9" s="4" customFormat="1" ht="12.75">
      <c r="A9" s="41" t="s">
        <v>44</v>
      </c>
    </row>
    <row r="10" s="4" customFormat="1" ht="11.25">
      <c r="A10" s="42"/>
    </row>
    <row r="11" ht="12.75">
      <c r="A11" s="1" t="s">
        <v>45</v>
      </c>
    </row>
    <row r="12" ht="15.75">
      <c r="A12" s="11" t="s">
        <v>46</v>
      </c>
    </row>
    <row r="13" ht="15.75">
      <c r="A13" s="11" t="s">
        <v>52</v>
      </c>
    </row>
    <row r="14" ht="19.5" customHeight="1">
      <c r="A14" s="43" t="s">
        <v>47</v>
      </c>
    </row>
    <row r="15" ht="9.75" customHeight="1">
      <c r="A15" s="47" t="s">
        <v>49</v>
      </c>
    </row>
    <row r="16" ht="15.75">
      <c r="A16" s="44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9" customWidth="1"/>
    <col min="2" max="23" width="8.7109375" style="9" customWidth="1"/>
    <col min="24" max="16384" width="11.421875" style="9" customWidth="1"/>
  </cols>
  <sheetData>
    <row r="1" spans="1:4" ht="12.75">
      <c r="A1" s="46" t="s">
        <v>48</v>
      </c>
      <c r="B1" s="10"/>
      <c r="C1" s="10"/>
      <c r="D1" s="10"/>
    </row>
    <row r="2" spans="1:4" ht="12.75">
      <c r="A2" s="46" t="s">
        <v>5</v>
      </c>
      <c r="B2" s="10"/>
      <c r="C2" s="10"/>
      <c r="D2" s="10"/>
    </row>
    <row r="3" spans="1:4" ht="12.75">
      <c r="A3" s="10"/>
      <c r="B3" s="10"/>
      <c r="C3" s="10"/>
      <c r="D3" s="10"/>
    </row>
    <row r="4" spans="1:5" ht="24">
      <c r="A4" s="35"/>
      <c r="B4" s="36" t="s">
        <v>35</v>
      </c>
      <c r="C4" s="36" t="s">
        <v>36</v>
      </c>
      <c r="D4" s="36" t="s">
        <v>37</v>
      </c>
      <c r="E4" s="30"/>
    </row>
    <row r="5" spans="1:5" ht="12.75">
      <c r="A5" s="37" t="s">
        <v>6</v>
      </c>
      <c r="B5" s="38">
        <v>120</v>
      </c>
      <c r="C5" s="38">
        <v>125</v>
      </c>
      <c r="D5" s="31"/>
      <c r="E5" s="30"/>
    </row>
    <row r="6" spans="1:5" ht="12.75">
      <c r="A6" s="37" t="s">
        <v>7</v>
      </c>
      <c r="B6" s="38">
        <v>270</v>
      </c>
      <c r="C6" s="38">
        <v>320</v>
      </c>
      <c r="D6" s="31"/>
      <c r="E6" s="30"/>
    </row>
    <row r="7" spans="1:5" ht="12.75">
      <c r="A7" s="37" t="s">
        <v>8</v>
      </c>
      <c r="B7" s="38">
        <v>235</v>
      </c>
      <c r="C7" s="38">
        <v>290</v>
      </c>
      <c r="D7" s="31"/>
      <c r="E7" s="30"/>
    </row>
    <row r="8" spans="1:5" ht="12.75">
      <c r="A8" s="37" t="s">
        <v>9</v>
      </c>
      <c r="B8" s="38">
        <f>SUM(B5:B7)</f>
        <v>625</v>
      </c>
      <c r="C8" s="38">
        <f>SUM(C5:C7)</f>
        <v>735</v>
      </c>
      <c r="D8" s="31">
        <f>SUM(D5:D7)</f>
        <v>0</v>
      </c>
      <c r="E8" s="30"/>
    </row>
    <row r="9" spans="1:5" ht="12.75">
      <c r="A9" s="37" t="s">
        <v>10</v>
      </c>
      <c r="B9" s="38">
        <v>620</v>
      </c>
      <c r="C9" s="38">
        <v>650</v>
      </c>
      <c r="D9" s="31"/>
      <c r="E9" s="30"/>
    </row>
    <row r="10" spans="1:5" ht="12.75">
      <c r="A10" s="37" t="s">
        <v>11</v>
      </c>
      <c r="B10" s="39">
        <v>-290</v>
      </c>
      <c r="C10" s="39">
        <v>-330</v>
      </c>
      <c r="D10" s="32"/>
      <c r="E10" s="30"/>
    </row>
    <row r="11" spans="1:5" ht="12.75">
      <c r="A11" s="40" t="s">
        <v>12</v>
      </c>
      <c r="B11" s="39">
        <f>SUM(B8:B10)</f>
        <v>955</v>
      </c>
      <c r="C11" s="39">
        <f>SUM(C8:C10)</f>
        <v>1055</v>
      </c>
      <c r="D11" s="32">
        <f>SUM(D8:D10)</f>
        <v>0</v>
      </c>
      <c r="E11" s="30"/>
    </row>
    <row r="12" spans="1:5" ht="12.75">
      <c r="A12" s="37" t="s">
        <v>13</v>
      </c>
      <c r="B12" s="38">
        <v>160</v>
      </c>
      <c r="C12" s="38">
        <v>180</v>
      </c>
      <c r="D12" s="31"/>
      <c r="E12" s="30"/>
    </row>
    <row r="13" spans="1:5" ht="12.75">
      <c r="A13" s="37" t="s">
        <v>14</v>
      </c>
      <c r="B13" s="38">
        <v>95</v>
      </c>
      <c r="C13" s="38">
        <v>100</v>
      </c>
      <c r="D13" s="31"/>
      <c r="E13" s="30"/>
    </row>
    <row r="14" spans="1:5" ht="12.75">
      <c r="A14" s="37" t="s">
        <v>15</v>
      </c>
      <c r="B14" s="38">
        <f>SUM(B12:B13)</f>
        <v>255</v>
      </c>
      <c r="C14" s="38">
        <f>SUM(C12:C13)</f>
        <v>280</v>
      </c>
      <c r="D14" s="31">
        <f>SUM(D12:D13)</f>
        <v>0</v>
      </c>
      <c r="E14" s="30"/>
    </row>
    <row r="15" spans="1:5" ht="12.75">
      <c r="A15" s="37" t="s">
        <v>16</v>
      </c>
      <c r="B15" s="39">
        <v>340</v>
      </c>
      <c r="C15" s="39">
        <v>360</v>
      </c>
      <c r="D15" s="32"/>
      <c r="E15" s="30"/>
    </row>
    <row r="16" spans="1:5" ht="12.75">
      <c r="A16" s="37" t="s">
        <v>17</v>
      </c>
      <c r="B16" s="38">
        <f>SUM(B14:B15)</f>
        <v>595</v>
      </c>
      <c r="C16" s="38">
        <f>SUM(C14:C15)</f>
        <v>640</v>
      </c>
      <c r="D16" s="31">
        <f>SUM(D14:D15)</f>
        <v>0</v>
      </c>
      <c r="E16" s="30"/>
    </row>
    <row r="17" spans="1:5" ht="12.75">
      <c r="A17" s="37" t="s">
        <v>18</v>
      </c>
      <c r="B17" s="39">
        <v>360</v>
      </c>
      <c r="C17" s="39">
        <v>415</v>
      </c>
      <c r="D17" s="32"/>
      <c r="E17" s="30"/>
    </row>
    <row r="18" spans="1:5" ht="12.75">
      <c r="A18" s="37" t="s">
        <v>19</v>
      </c>
      <c r="B18" s="38">
        <f>+B16+B17</f>
        <v>955</v>
      </c>
      <c r="C18" s="38">
        <f>+C16+C17</f>
        <v>1055</v>
      </c>
      <c r="D18" s="31">
        <f>+D16+D17</f>
        <v>0</v>
      </c>
      <c r="E18" s="30"/>
    </row>
    <row r="19" spans="1:5" ht="12.75">
      <c r="A19" s="40" t="s">
        <v>38</v>
      </c>
      <c r="B19" s="39"/>
      <c r="C19" s="39"/>
      <c r="D19" s="32">
        <f>+D18-D11</f>
        <v>0</v>
      </c>
      <c r="E19" s="30"/>
    </row>
    <row r="20" spans="1:5" ht="12.75">
      <c r="A20" s="30"/>
      <c r="B20" s="33"/>
      <c r="C20" s="33"/>
      <c r="D20" s="30"/>
      <c r="E20" s="30"/>
    </row>
    <row r="21" ht="12.75">
      <c r="E21" s="34"/>
    </row>
    <row r="22" ht="12.75">
      <c r="E22" s="34"/>
    </row>
    <row r="23" ht="12.75">
      <c r="E23" s="34"/>
    </row>
    <row r="24" ht="12.75">
      <c r="E24" s="34"/>
    </row>
    <row r="25" ht="12.75">
      <c r="E25" s="34"/>
    </row>
    <row r="26" ht="12.75">
      <c r="E26" s="34"/>
    </row>
    <row r="27" ht="12.75">
      <c r="E27" s="34"/>
    </row>
    <row r="28" ht="12.75">
      <c r="E28" s="34"/>
    </row>
    <row r="29" ht="12.75">
      <c r="E29" s="34"/>
    </row>
    <row r="30" ht="12.75">
      <c r="E30" s="34"/>
    </row>
    <row r="31" ht="12.75">
      <c r="E31" s="34"/>
    </row>
    <row r="32" ht="12.75">
      <c r="E32" s="34"/>
    </row>
    <row r="33" spans="1:5" ht="12.75">
      <c r="A33" s="34"/>
      <c r="B33" s="34"/>
      <c r="C33" s="34"/>
      <c r="D33" s="34"/>
      <c r="E33" s="34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9" customWidth="1"/>
    <col min="2" max="4" width="8.7109375" style="9" customWidth="1"/>
    <col min="5" max="16384" width="11.421875" style="9" customWidth="1"/>
  </cols>
  <sheetData>
    <row r="1" spans="1:4" ht="12.75">
      <c r="A1" s="46" t="str">
        <f>+'PROYEC PATR'!A1</f>
        <v>AFIC - Ejercicio de autoevaluación 12</v>
      </c>
      <c r="B1" s="10"/>
      <c r="C1" s="10"/>
      <c r="D1" s="10"/>
    </row>
    <row r="2" spans="1:4" ht="12.75">
      <c r="A2" s="46" t="str">
        <f>+'PROYEC PATR'!A2</f>
        <v>ELECTRO S.A</v>
      </c>
      <c r="B2" s="10"/>
      <c r="C2" s="10"/>
      <c r="D2" s="10"/>
    </row>
    <row r="3" spans="1:4" ht="12.75">
      <c r="A3" s="10"/>
      <c r="B3" s="10"/>
      <c r="C3" s="10"/>
      <c r="D3" s="10"/>
    </row>
    <row r="4" spans="1:4" ht="24">
      <c r="A4" s="27"/>
      <c r="B4" s="28" t="str">
        <f>+'PROYEC PATR'!B4</f>
        <v>Junio 2000</v>
      </c>
      <c r="C4" s="28" t="str">
        <f>+'PROYEC PATR'!C4</f>
        <v>Junio 2001</v>
      </c>
      <c r="D4" s="28" t="str">
        <f>+'PROYEC PATR'!D4</f>
        <v>Junio 2002</v>
      </c>
    </row>
    <row r="5" spans="1:4" ht="12.75">
      <c r="A5" s="20" t="s">
        <v>20</v>
      </c>
      <c r="B5" s="21">
        <v>1300</v>
      </c>
      <c r="C5" s="21">
        <v>1500</v>
      </c>
      <c r="D5" s="14"/>
    </row>
    <row r="6" spans="1:4" ht="12.75">
      <c r="A6" s="20" t="s">
        <v>21</v>
      </c>
      <c r="B6" s="21">
        <v>-980</v>
      </c>
      <c r="C6" s="21">
        <v>-1150</v>
      </c>
      <c r="D6" s="14"/>
    </row>
    <row r="7" spans="1:4" ht="12.75">
      <c r="A7" s="20" t="s">
        <v>22</v>
      </c>
      <c r="B7" s="21">
        <f>SUM(B5:B6)</f>
        <v>320</v>
      </c>
      <c r="C7" s="21">
        <f>SUM(C5:C6)</f>
        <v>350</v>
      </c>
      <c r="D7" s="14"/>
    </row>
    <row r="8" spans="1:4" ht="12.75">
      <c r="A8" s="20" t="s">
        <v>23</v>
      </c>
      <c r="B8" s="21">
        <v>-90</v>
      </c>
      <c r="C8" s="21">
        <v>-110</v>
      </c>
      <c r="D8" s="14"/>
    </row>
    <row r="9" spans="1:4" ht="12.75">
      <c r="A9" s="20" t="s">
        <v>24</v>
      </c>
      <c r="B9" s="21">
        <v>-34</v>
      </c>
      <c r="C9" s="21">
        <v>-40</v>
      </c>
      <c r="D9" s="14"/>
    </row>
    <row r="10" spans="1:4" ht="12.75">
      <c r="A10" s="20" t="s">
        <v>25</v>
      </c>
      <c r="B10" s="21">
        <v>30</v>
      </c>
      <c r="C10" s="21">
        <v>35</v>
      </c>
      <c r="D10" s="14"/>
    </row>
    <row r="11" spans="1:4" ht="12.75">
      <c r="A11" s="20" t="s">
        <v>26</v>
      </c>
      <c r="B11" s="29">
        <v>-25</v>
      </c>
      <c r="C11" s="29">
        <v>-30</v>
      </c>
      <c r="D11" s="26"/>
    </row>
    <row r="12" spans="1:4" ht="12.75">
      <c r="A12" s="20" t="s">
        <v>50</v>
      </c>
      <c r="B12" s="21">
        <f>SUM(B7:B11)</f>
        <v>201</v>
      </c>
      <c r="C12" s="21">
        <f>SUM(C7:C11)</f>
        <v>205</v>
      </c>
      <c r="D12" s="14"/>
    </row>
    <row r="13" spans="1:4" ht="12.75">
      <c r="A13" s="20" t="s">
        <v>27</v>
      </c>
      <c r="B13" s="21">
        <v>-55</v>
      </c>
      <c r="C13" s="21">
        <v>-68</v>
      </c>
      <c r="D13" s="14"/>
    </row>
    <row r="14" spans="1:4" ht="12.75">
      <c r="A14" s="20" t="s">
        <v>28</v>
      </c>
      <c r="B14" s="29">
        <v>-49</v>
      </c>
      <c r="C14" s="29">
        <v>-45</v>
      </c>
      <c r="D14" s="26"/>
    </row>
    <row r="15" spans="1:4" ht="12.75">
      <c r="A15" s="24" t="s">
        <v>42</v>
      </c>
      <c r="B15" s="29">
        <f>SUM(B12:B14)</f>
        <v>97</v>
      </c>
      <c r="C15" s="29">
        <f>SUM(C12:C14)</f>
        <v>92</v>
      </c>
      <c r="D15" s="26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9" customWidth="1"/>
    <col min="2" max="5" width="8.7109375" style="9" customWidth="1"/>
    <col min="6" max="16384" width="11.421875" style="9" customWidth="1"/>
  </cols>
  <sheetData>
    <row r="1" spans="1:5" ht="12.75">
      <c r="A1" s="46" t="str">
        <f>+'PROYEC PATR'!A1</f>
        <v>AFIC - Ejercicio de autoevaluación 12</v>
      </c>
      <c r="B1" s="10"/>
      <c r="C1" s="10"/>
      <c r="D1" s="10"/>
      <c r="E1" s="10"/>
    </row>
    <row r="2" spans="1:5" ht="12.75">
      <c r="A2" s="46" t="str">
        <f>+'PROYEC PATR'!A2</f>
        <v>ELECTRO S.A</v>
      </c>
      <c r="B2" s="10"/>
      <c r="C2" s="10"/>
      <c r="D2" s="10"/>
      <c r="E2" s="10"/>
    </row>
    <row r="3" spans="1:5" ht="12.75">
      <c r="A3" s="10"/>
      <c r="B3" s="10"/>
      <c r="C3" s="10"/>
      <c r="D3" s="10"/>
      <c r="E3" s="10"/>
    </row>
    <row r="4" spans="1:5" ht="12.75">
      <c r="A4" s="18"/>
      <c r="B4" s="19">
        <v>1999</v>
      </c>
      <c r="C4" s="19">
        <v>2000</v>
      </c>
      <c r="D4" s="19">
        <v>2001</v>
      </c>
      <c r="E4" s="19">
        <v>2002</v>
      </c>
    </row>
    <row r="5" spans="1:5" ht="12.75">
      <c r="A5" s="20" t="s">
        <v>29</v>
      </c>
      <c r="B5" s="21">
        <v>59</v>
      </c>
      <c r="C5" s="21">
        <f>+'PROYEC PATR'!B6/('PROYEC RESULT'!B5*1.21/365)</f>
        <v>62.650985378258106</v>
      </c>
      <c r="D5" s="14"/>
      <c r="E5" s="14"/>
    </row>
    <row r="6" spans="1:5" ht="12.75">
      <c r="A6" s="20" t="s">
        <v>39</v>
      </c>
      <c r="B6" s="21">
        <v>83</v>
      </c>
      <c r="C6" s="21">
        <f>-365/('PROYEC RESULT'!B6/'PROYEC PATR'!B7)</f>
        <v>87.52551020408163</v>
      </c>
      <c r="D6" s="14"/>
      <c r="E6" s="14"/>
    </row>
    <row r="7" spans="1:5" ht="12.75">
      <c r="A7" s="20" t="s">
        <v>51</v>
      </c>
      <c r="B7" s="48">
        <v>1.88</v>
      </c>
      <c r="C7" s="48">
        <v>1.95</v>
      </c>
      <c r="D7" s="15"/>
      <c r="E7" s="15"/>
    </row>
    <row r="8" spans="1:5" ht="12.75">
      <c r="A8" s="20" t="s">
        <v>30</v>
      </c>
      <c r="B8" s="22">
        <v>1.76</v>
      </c>
      <c r="C8" s="22">
        <f>+'PROYEC PATR'!B16/'PROYEC PATR'!B17</f>
        <v>1.6527777777777777</v>
      </c>
      <c r="D8" s="15"/>
      <c r="E8" s="15"/>
    </row>
    <row r="9" spans="1:5" ht="12.75">
      <c r="A9" s="20" t="s">
        <v>31</v>
      </c>
      <c r="B9" s="23">
        <v>0.267</v>
      </c>
      <c r="C9" s="23">
        <f>+'PROYEC RESULT'!B7/'PROYEC RESULT'!B5</f>
        <v>0.24615384615384617</v>
      </c>
      <c r="D9" s="16"/>
      <c r="E9" s="16"/>
    </row>
    <row r="10" spans="1:5" ht="12.75">
      <c r="A10" s="20" t="s">
        <v>32</v>
      </c>
      <c r="B10" s="23">
        <v>0.124</v>
      </c>
      <c r="C10" s="23">
        <v>0.102</v>
      </c>
      <c r="D10" s="16"/>
      <c r="E10" s="16"/>
    </row>
    <row r="11" spans="1:5" ht="12.75">
      <c r="A11" s="20" t="s">
        <v>33</v>
      </c>
      <c r="B11" s="23">
        <v>0.318</v>
      </c>
      <c r="C11" s="23">
        <v>0.253</v>
      </c>
      <c r="D11" s="16"/>
      <c r="E11" s="16"/>
    </row>
    <row r="12" spans="1:5" ht="12.75">
      <c r="A12" s="24" t="s">
        <v>34</v>
      </c>
      <c r="B12" s="25">
        <v>0.21</v>
      </c>
      <c r="C12" s="25">
        <v>0.21</v>
      </c>
      <c r="D12" s="17"/>
      <c r="E12" s="17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45" t="str">
        <f>+'PROYEC PATR'!A1</f>
        <v>AFIC - Ejercicio de autoevaluación 12</v>
      </c>
    </row>
    <row r="2" ht="12.75">
      <c r="A2" s="45" t="str">
        <f>+'PROYEC PATR'!A2</f>
        <v>ELECTRO S.A</v>
      </c>
    </row>
    <row r="4" ht="38.25">
      <c r="B4" s="8" t="s">
        <v>40</v>
      </c>
    </row>
    <row r="5" ht="13.5" thickBot="1"/>
    <row r="6" spans="1:2" ht="24.75" thickBot="1">
      <c r="A6" s="5" t="s">
        <v>4</v>
      </c>
      <c r="B6" s="6"/>
    </row>
    <row r="7" spans="1:2" ht="12.75">
      <c r="A7" s="2"/>
      <c r="B7" s="7"/>
    </row>
    <row r="8" ht="25.5">
      <c r="B8" s="8" t="s">
        <v>41</v>
      </c>
    </row>
    <row r="9" ht="13.5" thickBot="1"/>
    <row r="10" spans="1:2" ht="24.75" thickBot="1">
      <c r="A10" s="5" t="s">
        <v>4</v>
      </c>
      <c r="B10" s="6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