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35" windowHeight="7680" activeTab="0"/>
  </bookViews>
  <sheets>
    <sheet name="Hoja3" sheetId="1" r:id="rId1"/>
    <sheet name="Hoja2" sheetId="2" r:id="rId2"/>
  </sheets>
  <definedNames>
    <definedName name="_xlnm.Print_Area" localSheetId="1">'Hoja2'!$A$1:$G$54</definedName>
  </definedNames>
  <calcPr fullCalcOnLoad="1"/>
</workbook>
</file>

<file path=xl/comments1.xml><?xml version="1.0" encoding="utf-8"?>
<comments xmlns="http://schemas.openxmlformats.org/spreadsheetml/2006/main">
  <authors>
    <author>IERIC</author>
  </authors>
  <commentList>
    <comment ref="E31" authorId="0">
      <text>
        <r>
          <rPr>
            <b/>
            <sz val="8"/>
            <rFont val="Tahoma"/>
            <family val="0"/>
          </rPr>
          <t>IERIC:</t>
        </r>
        <r>
          <rPr>
            <sz val="8"/>
            <rFont val="Tahoma"/>
            <family val="0"/>
          </rPr>
          <t xml:space="preserve">
quebranto impositivo a utilizar en el año siguiente
</t>
        </r>
      </text>
    </comment>
  </commentList>
</comments>
</file>

<file path=xl/comments2.xml><?xml version="1.0" encoding="utf-8"?>
<comments xmlns="http://schemas.openxmlformats.org/spreadsheetml/2006/main">
  <authors>
    <author>IERIC</author>
  </authors>
  <commentList>
    <comment ref="E31" authorId="0">
      <text>
        <r>
          <rPr>
            <b/>
            <sz val="8"/>
            <rFont val="Tahoma"/>
            <family val="0"/>
          </rPr>
          <t>IERIC:</t>
        </r>
        <r>
          <rPr>
            <sz val="8"/>
            <rFont val="Tahoma"/>
            <family val="0"/>
          </rPr>
          <t xml:space="preserve">
quebranto impositivo a utilizar en el año siguiente
</t>
        </r>
      </text>
    </comment>
  </commentList>
</comments>
</file>

<file path=xl/sharedStrings.xml><?xml version="1.0" encoding="utf-8"?>
<sst xmlns="http://schemas.openxmlformats.org/spreadsheetml/2006/main" count="56" uniqueCount="49">
  <si>
    <t>INVERSIÓN INICIAL:</t>
  </si>
  <si>
    <t>Remodelación:</t>
  </si>
  <si>
    <t>Equipamiento</t>
  </si>
  <si>
    <t>Ingresos</t>
  </si>
  <si>
    <t>Egresos</t>
  </si>
  <si>
    <t>Insumos</t>
  </si>
  <si>
    <t xml:space="preserve">Alquiler </t>
  </si>
  <si>
    <t>Publicidad y Márketing</t>
  </si>
  <si>
    <t>Total egresos:</t>
  </si>
  <si>
    <t>UaII</t>
  </si>
  <si>
    <t>Ingresos brutos</t>
  </si>
  <si>
    <t>Inversiones totales:</t>
  </si>
  <si>
    <t>Recupero de inversiones:</t>
  </si>
  <si>
    <t>Depósito en garantía</t>
  </si>
  <si>
    <t>Rdo. Neto</t>
  </si>
  <si>
    <t>- Amortización equipamiento</t>
  </si>
  <si>
    <t>+Amortización equipamiento</t>
  </si>
  <si>
    <t>UdII</t>
  </si>
  <si>
    <t>Uso quebranto</t>
  </si>
  <si>
    <t>Valor inicial</t>
  </si>
  <si>
    <t>Valor final</t>
  </si>
  <si>
    <t>FFN</t>
  </si>
  <si>
    <t>Amort. Acum</t>
  </si>
  <si>
    <t>Valor Libros</t>
  </si>
  <si>
    <t>Valor rescate</t>
  </si>
  <si>
    <t>Gcia. Venta</t>
  </si>
  <si>
    <t>Impuesto</t>
  </si>
  <si>
    <t>T.I.R.:</t>
  </si>
  <si>
    <t>V.A.N.:</t>
  </si>
  <si>
    <t>Tasa de Corte:</t>
  </si>
  <si>
    <t>TOTAL:</t>
  </si>
  <si>
    <t>Depósito de garantía:</t>
  </si>
  <si>
    <t>Cenas</t>
  </si>
  <si>
    <t>Almuerzos</t>
  </si>
  <si>
    <t xml:space="preserve"> </t>
  </si>
  <si>
    <t xml:space="preserve">  </t>
  </si>
  <si>
    <t>Total ingresos</t>
  </si>
  <si>
    <t>SOLUCIÓN RESTAURANTE - ZONA LA BALCARCE</t>
  </si>
  <si>
    <t>FLUJO DE FONDOS</t>
  </si>
  <si>
    <t>Jue, Vie y Sab</t>
  </si>
  <si>
    <t>(12 x 25 x 25)</t>
  </si>
  <si>
    <t>(18 x 15 x 25)</t>
  </si>
  <si>
    <t>Restantes días</t>
  </si>
  <si>
    <t>Mano de Obra y Cargas Soc.</t>
  </si>
  <si>
    <t>Electr., Gas., Tel., Agua , etc.</t>
  </si>
  <si>
    <t>Impuesto a las Ganancias</t>
  </si>
  <si>
    <t>Recupero Equipam. año 3:</t>
  </si>
  <si>
    <t>(7300 x 3)</t>
  </si>
  <si>
    <t>(60.000 - 3.115)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</si>
</sst>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8" fontId="1" fillId="0" borderId="11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/>
    </xf>
    <xf numFmtId="3" fontId="0" fillId="0" borderId="13" xfId="0" applyNumberFormat="1" applyBorder="1" applyAlignment="1">
      <alignment/>
    </xf>
    <xf numFmtId="0" fontId="1" fillId="0" borderId="0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1" fillId="0" borderId="12" xfId="0" applyFont="1" applyBorder="1" applyAlignment="1" quotePrefix="1">
      <alignment/>
    </xf>
    <xf numFmtId="3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8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 quotePrefix="1">
      <alignment/>
    </xf>
    <xf numFmtId="4" fontId="0" fillId="0" borderId="0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30</xdr:row>
      <xdr:rowOff>114300</xdr:rowOff>
    </xdr:from>
    <xdr:to>
      <xdr:col>2</xdr:col>
      <xdr:colOff>19050</xdr:colOff>
      <xdr:row>31</xdr:row>
      <xdr:rowOff>28575</xdr:rowOff>
    </xdr:to>
    <xdr:sp>
      <xdr:nvSpPr>
        <xdr:cNvPr id="1" name="Line 1"/>
        <xdr:cNvSpPr>
          <a:spLocks/>
        </xdr:cNvSpPr>
      </xdr:nvSpPr>
      <xdr:spPr>
        <a:xfrm>
          <a:off x="1533525" y="497205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485775</xdr:colOff>
      <xdr:row>0</xdr:row>
      <xdr:rowOff>9525</xdr:rowOff>
    </xdr:from>
    <xdr:to>
      <xdr:col>9</xdr:col>
      <xdr:colOff>352425</xdr:colOff>
      <xdr:row>33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t="6010"/>
        <a:stretch>
          <a:fillRect/>
        </a:stretch>
      </xdr:blipFill>
      <xdr:spPr>
        <a:xfrm>
          <a:off x="485775" y="9525"/>
          <a:ext cx="7391400" cy="536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30</xdr:row>
      <xdr:rowOff>114300</xdr:rowOff>
    </xdr:from>
    <xdr:to>
      <xdr:col>2</xdr:col>
      <xdr:colOff>19050</xdr:colOff>
      <xdr:row>31</xdr:row>
      <xdr:rowOff>28575</xdr:rowOff>
    </xdr:to>
    <xdr:sp>
      <xdr:nvSpPr>
        <xdr:cNvPr id="1" name="Line 1"/>
        <xdr:cNvSpPr>
          <a:spLocks/>
        </xdr:cNvSpPr>
      </xdr:nvSpPr>
      <xdr:spPr>
        <a:xfrm>
          <a:off x="1533525" y="497205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N13" sqref="N13"/>
    </sheetView>
  </sheetViews>
  <sheetFormatPr defaultColWidth="11.421875" defaultRowHeight="12.75"/>
  <cols>
    <col min="1" max="1" width="12.8515625" style="2" customWidth="1"/>
    <col min="2" max="2" width="14.28125" style="2" customWidth="1"/>
    <col min="3" max="3" width="13.28125" style="2" customWidth="1"/>
    <col min="4" max="4" width="11.421875" style="2" customWidth="1"/>
    <col min="5" max="7" width="12.7109375" style="2" customWidth="1"/>
    <col min="8" max="16384" width="11.421875" style="2" customWidth="1"/>
  </cols>
  <sheetData>
    <row r="1" ht="12.75">
      <c r="A1" s="50"/>
    </row>
    <row r="2" ht="12.75">
      <c r="A2" s="50"/>
    </row>
    <row r="3" ht="12.75"/>
    <row r="4" ht="12.75">
      <c r="A4" s="31"/>
    </row>
    <row r="5" spans="3:7" ht="12.75">
      <c r="C5" s="15"/>
      <c r="D5" s="15"/>
      <c r="E5" s="15"/>
      <c r="F5" s="15"/>
      <c r="G5" s="15"/>
    </row>
    <row r="6" spans="3:7" ht="12.75">
      <c r="C6" s="15"/>
      <c r="D6" s="15"/>
      <c r="E6" s="15"/>
      <c r="F6" s="15"/>
      <c r="G6" s="15"/>
    </row>
    <row r="7" spans="3:7" ht="12.75">
      <c r="C7" s="15"/>
      <c r="D7" s="15"/>
      <c r="E7" s="15"/>
      <c r="F7" s="15"/>
      <c r="G7" s="15"/>
    </row>
    <row r="8" spans="2:7" ht="12.75">
      <c r="B8" s="26"/>
      <c r="C8" s="27"/>
      <c r="D8" s="15"/>
      <c r="E8" s="15"/>
      <c r="F8" s="15"/>
      <c r="G8" s="15"/>
    </row>
    <row r="9" spans="2:7" ht="12.75">
      <c r="B9" s="26"/>
      <c r="C9" s="27"/>
      <c r="D9" s="15"/>
      <c r="E9" s="15"/>
      <c r="F9" s="15"/>
      <c r="G9" s="15"/>
    </row>
    <row r="10" spans="3:7" ht="12.75">
      <c r="C10" s="15"/>
      <c r="D10" s="15"/>
      <c r="E10" s="15"/>
      <c r="F10" s="15"/>
      <c r="G10" s="15"/>
    </row>
    <row r="11" spans="3:7" ht="12.75">
      <c r="C11" s="15"/>
      <c r="D11" s="15"/>
      <c r="E11" s="15"/>
      <c r="F11" s="15"/>
      <c r="G11" s="15"/>
    </row>
    <row r="12" spans="1:7" ht="12.75">
      <c r="A12" s="31"/>
      <c r="C12" s="15"/>
      <c r="D12" s="51"/>
      <c r="E12" s="51"/>
      <c r="F12" s="51"/>
      <c r="G12" s="51"/>
    </row>
    <row r="13" spans="1:7" ht="12.75">
      <c r="A13" s="31"/>
      <c r="C13" s="15"/>
      <c r="D13" s="15"/>
      <c r="E13" s="15"/>
      <c r="F13" s="15"/>
      <c r="G13" s="15"/>
    </row>
    <row r="14" spans="1:7" ht="12.75">
      <c r="A14" s="31"/>
      <c r="C14" s="15"/>
      <c r="D14" s="15"/>
      <c r="E14" s="15"/>
      <c r="F14" s="15"/>
      <c r="G14" s="15"/>
    </row>
    <row r="15" spans="1:8" ht="12.75">
      <c r="A15" s="31"/>
      <c r="C15" s="15"/>
      <c r="D15" s="15"/>
      <c r="E15" s="15"/>
      <c r="F15" s="15"/>
      <c r="G15" s="15"/>
      <c r="H15" s="15"/>
    </row>
    <row r="16" spans="3:7" ht="12.75">
      <c r="C16" s="15"/>
      <c r="D16" s="15"/>
      <c r="E16" s="15"/>
      <c r="F16" s="15"/>
      <c r="G16" s="15"/>
    </row>
    <row r="17" spans="3:7" ht="12.75">
      <c r="C17" s="43"/>
      <c r="D17" s="27"/>
      <c r="E17" s="27"/>
      <c r="F17" s="27"/>
      <c r="G17" s="27"/>
    </row>
    <row r="18" spans="1:7" ht="12.75">
      <c r="A18" s="31"/>
      <c r="C18" s="15"/>
      <c r="D18" s="15"/>
      <c r="E18" s="15"/>
      <c r="F18" s="15"/>
      <c r="G18" s="15"/>
    </row>
    <row r="19" spans="3:7" ht="12.75">
      <c r="C19" s="15"/>
      <c r="D19" s="15"/>
      <c r="E19" s="15"/>
      <c r="F19" s="15"/>
      <c r="G19" s="15"/>
    </row>
    <row r="20" spans="3:7" ht="12.75">
      <c r="C20" s="15"/>
      <c r="D20" s="15"/>
      <c r="E20" s="15"/>
      <c r="F20" s="15"/>
      <c r="G20" s="15"/>
    </row>
    <row r="21" spans="3:7" ht="12.75">
      <c r="C21" s="15"/>
      <c r="D21" s="15"/>
      <c r="E21" s="15"/>
      <c r="F21" s="15"/>
      <c r="G21" s="15"/>
    </row>
    <row r="22" spans="3:7" ht="12.75">
      <c r="C22" s="15"/>
      <c r="D22" s="15"/>
      <c r="E22" s="15"/>
      <c r="F22" s="15"/>
      <c r="G22" s="15"/>
    </row>
    <row r="23" spans="3:7" ht="12.75">
      <c r="C23" s="15"/>
      <c r="D23" s="15"/>
      <c r="E23" s="15"/>
      <c r="F23" s="15"/>
      <c r="G23" s="15"/>
    </row>
    <row r="24" spans="3:7" ht="12.75">
      <c r="C24" s="15"/>
      <c r="D24" s="15"/>
      <c r="E24" s="15"/>
      <c r="F24" s="15"/>
      <c r="G24" s="15"/>
    </row>
    <row r="25" spans="3:7" ht="12.75">
      <c r="C25" s="43"/>
      <c r="D25" s="27"/>
      <c r="E25" s="27"/>
      <c r="F25" s="27"/>
      <c r="G25" s="27"/>
    </row>
    <row r="26" spans="3:7" ht="12.75">
      <c r="C26" s="15"/>
      <c r="D26" s="15"/>
      <c r="E26" s="15"/>
      <c r="F26" s="15"/>
      <c r="G26" s="15"/>
    </row>
    <row r="27" spans="3:7" ht="12.75">
      <c r="C27" s="27"/>
      <c r="D27" s="15"/>
      <c r="E27" s="27"/>
      <c r="F27" s="27"/>
      <c r="G27" s="27"/>
    </row>
    <row r="28" spans="1:7" ht="12.75">
      <c r="A28" s="52"/>
      <c r="C28" s="15"/>
      <c r="D28" s="15"/>
      <c r="E28" s="15"/>
      <c r="F28" s="15"/>
      <c r="G28" s="15"/>
    </row>
    <row r="29" spans="3:7" ht="12.75">
      <c r="C29" s="15"/>
      <c r="D29" s="15"/>
      <c r="E29" s="27"/>
      <c r="F29" s="27"/>
      <c r="G29" s="27"/>
    </row>
    <row r="30" ht="12.75"/>
    <row r="31" spans="3:7" ht="12.75">
      <c r="C31" s="15"/>
      <c r="D31" s="15"/>
      <c r="E31" s="15"/>
      <c r="F31" s="15"/>
      <c r="G31" s="15"/>
    </row>
    <row r="32" spans="3:7" ht="12.75">
      <c r="C32" s="15"/>
      <c r="D32" s="15"/>
      <c r="E32" s="15"/>
      <c r="F32" s="15"/>
      <c r="G32" s="15"/>
    </row>
    <row r="33" spans="1:7" ht="12.75">
      <c r="A33" s="52"/>
      <c r="C33" s="15"/>
      <c r="D33" s="15"/>
      <c r="E33" s="15"/>
      <c r="F33" s="15"/>
      <c r="G33" s="15"/>
    </row>
    <row r="34" spans="3:7" ht="12.75">
      <c r="C34" s="27"/>
      <c r="D34" s="15"/>
      <c r="E34" s="27"/>
      <c r="F34" s="27"/>
      <c r="G34" s="27"/>
    </row>
    <row r="35" spans="3:7" ht="12.75">
      <c r="C35" s="15"/>
      <c r="D35" s="15"/>
      <c r="E35" s="15"/>
      <c r="F35" s="15"/>
      <c r="G35" s="15"/>
    </row>
    <row r="36" spans="1:7" ht="12.75">
      <c r="A36" s="31"/>
      <c r="C36" s="15"/>
      <c r="D36" s="15"/>
      <c r="E36" s="15"/>
      <c r="F36" s="15"/>
      <c r="G36" s="15"/>
    </row>
    <row r="37" spans="1:7" ht="12.75">
      <c r="A37" s="31"/>
      <c r="C37" s="15"/>
      <c r="D37" s="15"/>
      <c r="E37" s="15"/>
      <c r="F37" s="15"/>
      <c r="G37" s="15"/>
    </row>
    <row r="38" spans="3:7" ht="12.75">
      <c r="C38" s="15"/>
      <c r="D38" s="15"/>
      <c r="E38" s="15"/>
      <c r="F38" s="15"/>
      <c r="G38" s="15"/>
    </row>
    <row r="39" spans="3:7" ht="12.75">
      <c r="C39" s="15"/>
      <c r="D39" s="15"/>
      <c r="E39" s="15"/>
      <c r="F39" s="15"/>
      <c r="G39" s="15"/>
    </row>
    <row r="40" spans="3:7" ht="12.75">
      <c r="C40" s="27"/>
      <c r="D40" s="27"/>
      <c r="E40" s="27"/>
      <c r="F40" s="27"/>
      <c r="G40" s="27"/>
    </row>
    <row r="41" spans="3:7" ht="12.75">
      <c r="C41" s="15"/>
      <c r="D41" s="15"/>
      <c r="E41" s="15"/>
      <c r="F41" s="15"/>
      <c r="G41" s="15"/>
    </row>
    <row r="42" spans="3:8" ht="12.75">
      <c r="C42" s="15"/>
      <c r="D42" s="15"/>
      <c r="E42" s="15"/>
      <c r="F42" s="15"/>
      <c r="G42" s="15"/>
      <c r="H42" s="15"/>
    </row>
    <row r="43" spans="1:9" ht="12.75">
      <c r="A43" s="31"/>
      <c r="B43" s="1"/>
      <c r="C43" s="40"/>
      <c r="D43" s="40"/>
      <c r="E43" s="13"/>
      <c r="F43" s="13"/>
      <c r="G43" s="13"/>
      <c r="H43" s="1"/>
      <c r="I43" s="1"/>
    </row>
    <row r="44" spans="3:8" ht="12.75">
      <c r="C44" s="15"/>
      <c r="D44" s="15"/>
      <c r="E44" s="15"/>
      <c r="F44" s="15"/>
      <c r="G44" s="15"/>
      <c r="H44" s="15"/>
    </row>
    <row r="45" spans="3:7" ht="12.75">
      <c r="C45" s="41"/>
      <c r="D45" s="15"/>
      <c r="E45" s="15"/>
      <c r="F45" s="15"/>
      <c r="G45" s="15"/>
    </row>
    <row r="46" spans="3:7" ht="12.75">
      <c r="C46" s="42"/>
      <c r="D46" s="43"/>
      <c r="E46" s="15"/>
      <c r="F46" s="15"/>
      <c r="G46" s="15"/>
    </row>
    <row r="47" spans="3:7" ht="12.75">
      <c r="C47" s="41"/>
      <c r="D47" s="15"/>
      <c r="E47" s="15"/>
      <c r="F47" s="15"/>
      <c r="G47" s="15"/>
    </row>
    <row r="48" spans="3:7" ht="12.75">
      <c r="C48" s="42"/>
      <c r="D48" s="43"/>
      <c r="E48" s="15"/>
      <c r="F48" s="15"/>
      <c r="G48" s="15"/>
    </row>
    <row r="49" spans="3:7" ht="12.75">
      <c r="C49" s="44"/>
      <c r="D49" s="27"/>
      <c r="E49" s="15"/>
      <c r="F49" s="15"/>
      <c r="G49" s="15"/>
    </row>
    <row r="50" spans="3:7" ht="12.75">
      <c r="C50" s="15"/>
      <c r="D50" s="15"/>
      <c r="E50" s="15"/>
      <c r="F50" s="15"/>
      <c r="G50" s="15"/>
    </row>
    <row r="51" spans="1:7" ht="12.75">
      <c r="A51" s="45"/>
      <c r="B51" s="46"/>
      <c r="C51" s="15"/>
      <c r="D51" s="15"/>
      <c r="E51" s="15"/>
      <c r="F51" s="15"/>
      <c r="G51" s="15"/>
    </row>
    <row r="52" spans="1:7" ht="15">
      <c r="A52" s="47"/>
      <c r="B52" s="48"/>
      <c r="C52" s="15"/>
      <c r="D52" s="15"/>
      <c r="E52" s="15"/>
      <c r="F52" s="15"/>
      <c r="G52" s="15"/>
    </row>
    <row r="53" spans="1:7" ht="15">
      <c r="A53" s="47"/>
      <c r="B53" s="49"/>
      <c r="C53" s="15"/>
      <c r="D53" s="15"/>
      <c r="E53" s="15"/>
      <c r="F53" s="15"/>
      <c r="G53" s="15"/>
    </row>
    <row r="54" spans="3:7" ht="12.75">
      <c r="C54" s="15"/>
      <c r="D54" s="15"/>
      <c r="E54" s="15"/>
      <c r="F54" s="15"/>
      <c r="G54" s="15"/>
    </row>
    <row r="55" spans="3:7" ht="12.75">
      <c r="C55" s="15"/>
      <c r="D55" s="15"/>
      <c r="E55" s="15"/>
      <c r="F55" s="15"/>
      <c r="G55" s="15"/>
    </row>
    <row r="60" spans="4:8" ht="12.75">
      <c r="D60" s="15"/>
      <c r="H60" s="53"/>
    </row>
  </sheetData>
  <sheetProtection/>
  <printOptions/>
  <pageMargins left="0.75" right="0.75" top="1" bottom="1" header="0" footer="0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12.8515625" style="0" customWidth="1"/>
    <col min="2" max="2" width="14.28125" style="0" customWidth="1"/>
    <col min="3" max="3" width="13.28125" style="0" customWidth="1"/>
    <col min="5" max="7" width="12.7109375" style="0" customWidth="1"/>
  </cols>
  <sheetData>
    <row r="1" ht="12.75">
      <c r="A1" s="9" t="s">
        <v>37</v>
      </c>
    </row>
    <row r="2" ht="12.75">
      <c r="A2" s="9"/>
    </row>
    <row r="4" spans="1:2" ht="12.75">
      <c r="A4" s="21" t="s">
        <v>0</v>
      </c>
      <c r="B4" s="22"/>
    </row>
    <row r="5" spans="1:7" ht="12.75">
      <c r="A5" s="23" t="s">
        <v>31</v>
      </c>
      <c r="B5" s="24"/>
      <c r="C5" s="14">
        <v>10000</v>
      </c>
      <c r="D5" s="10"/>
      <c r="E5" s="10"/>
      <c r="F5" s="10"/>
      <c r="G5" s="10"/>
    </row>
    <row r="6" spans="1:7" ht="12.75">
      <c r="A6" s="23" t="s">
        <v>1</v>
      </c>
      <c r="B6" s="24"/>
      <c r="C6" s="14">
        <v>25000</v>
      </c>
      <c r="D6" s="10"/>
      <c r="E6" s="10"/>
      <c r="F6" s="10"/>
      <c r="G6" s="10"/>
    </row>
    <row r="7" spans="1:7" ht="12.75">
      <c r="A7" s="23" t="s">
        <v>2</v>
      </c>
      <c r="B7" s="24"/>
      <c r="C7" s="14">
        <v>73000</v>
      </c>
      <c r="D7" s="10"/>
      <c r="E7" s="10"/>
      <c r="F7" s="10"/>
      <c r="G7" s="10"/>
    </row>
    <row r="8" spans="1:7" ht="12.75">
      <c r="A8" s="23"/>
      <c r="B8" s="25" t="s">
        <v>30</v>
      </c>
      <c r="C8" s="20">
        <f>SUM(C5:C7)</f>
        <v>108000</v>
      </c>
      <c r="D8" s="10"/>
      <c r="E8" s="10"/>
      <c r="F8" s="10" t="s">
        <v>35</v>
      </c>
      <c r="G8" s="10"/>
    </row>
    <row r="9" spans="1:7" ht="12.75">
      <c r="A9" s="2"/>
      <c r="B9" s="26"/>
      <c r="C9" s="27"/>
      <c r="D9" s="10"/>
      <c r="E9" s="10"/>
      <c r="F9" s="10"/>
      <c r="G9" s="10"/>
    </row>
    <row r="10" spans="3:7" ht="12.75">
      <c r="C10" s="10"/>
      <c r="D10" s="10"/>
      <c r="E10" s="10" t="s">
        <v>34</v>
      </c>
      <c r="F10" s="10" t="s">
        <v>34</v>
      </c>
      <c r="G10" s="10"/>
    </row>
    <row r="11" spans="3:7" ht="12.75">
      <c r="C11" s="10"/>
      <c r="D11" s="10"/>
      <c r="E11" s="10"/>
      <c r="F11" s="10"/>
      <c r="G11" s="10"/>
    </row>
    <row r="12" spans="1:7" ht="12.75">
      <c r="A12" s="28" t="s">
        <v>38</v>
      </c>
      <c r="B12" s="29"/>
      <c r="C12" s="30"/>
      <c r="D12" s="11">
        <v>0</v>
      </c>
      <c r="E12" s="11">
        <v>1</v>
      </c>
      <c r="F12" s="11">
        <v>2</v>
      </c>
      <c r="G12" s="11">
        <v>3</v>
      </c>
    </row>
    <row r="13" spans="1:7" ht="12.75">
      <c r="A13" s="28" t="s">
        <v>3</v>
      </c>
      <c r="B13" s="23" t="s">
        <v>32</v>
      </c>
      <c r="C13" s="30"/>
      <c r="D13" s="14"/>
      <c r="E13" s="14"/>
      <c r="F13" s="14"/>
      <c r="G13" s="14"/>
    </row>
    <row r="14" spans="1:7" ht="12.75">
      <c r="A14" s="31"/>
      <c r="B14" s="23" t="s">
        <v>39</v>
      </c>
      <c r="C14" s="30" t="s">
        <v>40</v>
      </c>
      <c r="D14" s="30"/>
      <c r="E14" s="14">
        <f>12*25*25*12</f>
        <v>90000</v>
      </c>
      <c r="F14" s="14">
        <f>E14*1.5</f>
        <v>135000</v>
      </c>
      <c r="G14" s="14">
        <f>E14*2</f>
        <v>180000</v>
      </c>
    </row>
    <row r="15" spans="1:8" ht="12.75">
      <c r="A15" s="31"/>
      <c r="B15" s="23" t="s">
        <v>42</v>
      </c>
      <c r="C15" s="30" t="s">
        <v>41</v>
      </c>
      <c r="D15" s="30" t="s">
        <v>34</v>
      </c>
      <c r="E15" s="14">
        <f>18*15*25*12</f>
        <v>81000</v>
      </c>
      <c r="F15" s="14">
        <f>E15*1.5</f>
        <v>121500</v>
      </c>
      <c r="G15" s="14">
        <f>E15*2</f>
        <v>162000</v>
      </c>
      <c r="H15" s="10" t="s">
        <v>34</v>
      </c>
    </row>
    <row r="16" spans="2:8" ht="12.75">
      <c r="B16" s="23" t="s">
        <v>33</v>
      </c>
      <c r="C16" s="30"/>
      <c r="D16" s="30"/>
      <c r="E16" s="14">
        <f>15*260*12</f>
        <v>46800</v>
      </c>
      <c r="F16" s="14">
        <f>+E16*2</f>
        <v>93600</v>
      </c>
      <c r="G16" s="14">
        <f>+E16*3</f>
        <v>140400</v>
      </c>
      <c r="H16" t="s">
        <v>34</v>
      </c>
    </row>
    <row r="17" spans="2:7" ht="12.75">
      <c r="B17" s="23"/>
      <c r="C17" s="33" t="s">
        <v>36</v>
      </c>
      <c r="D17" s="32"/>
      <c r="E17" s="20">
        <f>SUM(E13:E16)</f>
        <v>217800</v>
      </c>
      <c r="F17" s="20">
        <f>SUM(F13:F16)</f>
        <v>350100</v>
      </c>
      <c r="G17" s="20">
        <f>SUM(G13:G16)</f>
        <v>482400</v>
      </c>
    </row>
    <row r="18" spans="1:7" ht="12.75">
      <c r="A18" s="21" t="s">
        <v>4</v>
      </c>
      <c r="C18" s="10"/>
      <c r="D18" s="10"/>
      <c r="E18" s="10"/>
      <c r="F18" s="10"/>
      <c r="G18" s="10"/>
    </row>
    <row r="19" spans="2:7" ht="12.75">
      <c r="B19" s="23" t="s">
        <v>5</v>
      </c>
      <c r="C19" s="30"/>
      <c r="D19" s="14"/>
      <c r="E19" s="14">
        <f>E17*0.3</f>
        <v>65340</v>
      </c>
      <c r="F19" s="14">
        <f>+F17*0.3</f>
        <v>105030</v>
      </c>
      <c r="G19" s="14">
        <f>+G17*0.3</f>
        <v>144720</v>
      </c>
    </row>
    <row r="20" spans="2:7" ht="12.75">
      <c r="B20" s="23" t="s">
        <v>43</v>
      </c>
      <c r="C20" s="30"/>
      <c r="D20" s="14"/>
      <c r="E20" s="14">
        <f>6500*12</f>
        <v>78000</v>
      </c>
      <c r="F20" s="14">
        <f>6500*12</f>
        <v>78000</v>
      </c>
      <c r="G20" s="14">
        <f>+E20*1.25</f>
        <v>97500</v>
      </c>
    </row>
    <row r="21" spans="2:7" ht="12.75">
      <c r="B21" s="23" t="s">
        <v>6</v>
      </c>
      <c r="C21" s="30"/>
      <c r="D21" s="14"/>
      <c r="E21" s="14">
        <f>4000*12</f>
        <v>48000</v>
      </c>
      <c r="F21" s="14">
        <f>4000*12</f>
        <v>48000</v>
      </c>
      <c r="G21" s="14">
        <f>4000*12</f>
        <v>48000</v>
      </c>
    </row>
    <row r="22" spans="2:7" ht="12.75">
      <c r="B22" s="23" t="s">
        <v>44</v>
      </c>
      <c r="C22" s="30"/>
      <c r="D22" s="14"/>
      <c r="E22" s="14">
        <f>1500*12</f>
        <v>18000</v>
      </c>
      <c r="F22" s="14">
        <f>1800*12</f>
        <v>21600</v>
      </c>
      <c r="G22" s="14">
        <f>2000*12</f>
        <v>24000</v>
      </c>
    </row>
    <row r="23" spans="2:7" ht="12.75">
      <c r="B23" s="23" t="s">
        <v>7</v>
      </c>
      <c r="C23" s="30"/>
      <c r="D23" s="14"/>
      <c r="E23" s="14">
        <v>6084</v>
      </c>
      <c r="F23" s="14">
        <v>9828</v>
      </c>
      <c r="G23" s="14">
        <v>13572</v>
      </c>
    </row>
    <row r="24" spans="2:7" ht="12.75">
      <c r="B24" s="23" t="s">
        <v>10</v>
      </c>
      <c r="C24" s="30"/>
      <c r="D24" s="14"/>
      <c r="E24" s="14">
        <f>E17*0.03</f>
        <v>6534</v>
      </c>
      <c r="F24" s="14">
        <f>F17*0.03</f>
        <v>10503</v>
      </c>
      <c r="G24" s="14">
        <f>G17*0.03</f>
        <v>14472</v>
      </c>
    </row>
    <row r="25" spans="2:7" ht="12.75">
      <c r="B25" s="23"/>
      <c r="C25" s="33" t="s">
        <v>8</v>
      </c>
      <c r="D25" s="20"/>
      <c r="E25" s="20">
        <f>SUM(E19:E24)</f>
        <v>221958</v>
      </c>
      <c r="F25" s="20">
        <f>SUM(F19:F24)</f>
        <v>272961</v>
      </c>
      <c r="G25" s="20">
        <f>SUM(G19:G24)</f>
        <v>342264</v>
      </c>
    </row>
    <row r="26" spans="3:7" ht="12.75">
      <c r="C26" s="10"/>
      <c r="D26" s="10"/>
      <c r="E26" s="10"/>
      <c r="F26" s="10"/>
      <c r="G26" s="10"/>
    </row>
    <row r="27" spans="2:7" ht="12.75">
      <c r="B27" s="34"/>
      <c r="C27" s="38" t="s">
        <v>9</v>
      </c>
      <c r="D27" s="14"/>
      <c r="E27" s="20">
        <f>+E17-E25</f>
        <v>-4158</v>
      </c>
      <c r="F27" s="20">
        <f>+F17-F25</f>
        <v>77139</v>
      </c>
      <c r="G27" s="20">
        <f>+G17-G25</f>
        <v>140136</v>
      </c>
    </row>
    <row r="28" spans="1:7" ht="12.75">
      <c r="A28" s="36" t="s">
        <v>15</v>
      </c>
      <c r="B28" s="29"/>
      <c r="C28" s="30"/>
      <c r="D28" s="14"/>
      <c r="E28" s="14">
        <f>-$C$7*0.1</f>
        <v>-7300</v>
      </c>
      <c r="F28" s="14">
        <f>-$C$7*0.1</f>
        <v>-7300</v>
      </c>
      <c r="G28" s="14">
        <f>-$C$7*0.1</f>
        <v>-7300</v>
      </c>
    </row>
    <row r="29" spans="2:7" ht="12.75">
      <c r="B29" s="23"/>
      <c r="C29" s="37" t="s">
        <v>14</v>
      </c>
      <c r="D29" s="14"/>
      <c r="E29" s="20">
        <f>SUM(E27:E28)</f>
        <v>-11458</v>
      </c>
      <c r="F29" s="20">
        <f>SUM(F27:F28)</f>
        <v>69839</v>
      </c>
      <c r="G29" s="20">
        <f>SUM(G27:G28)</f>
        <v>132836</v>
      </c>
    </row>
    <row r="31" spans="2:7" ht="12.75">
      <c r="B31" s="23" t="s">
        <v>45</v>
      </c>
      <c r="C31" s="30"/>
      <c r="D31" s="14"/>
      <c r="E31" s="14">
        <f>-E29*0.35</f>
        <v>4010.2999999999997</v>
      </c>
      <c r="F31" s="14">
        <f>-F29*0.35</f>
        <v>-24443.649999999998</v>
      </c>
      <c r="G31" s="14">
        <f>-G29*0.35</f>
        <v>-46492.6</v>
      </c>
    </row>
    <row r="32" spans="2:7" ht="12.75">
      <c r="B32" s="34"/>
      <c r="C32" s="35" t="s">
        <v>18</v>
      </c>
      <c r="D32" s="14"/>
      <c r="E32" s="14"/>
      <c r="F32" s="14">
        <f>+E31</f>
        <v>4010.2999999999997</v>
      </c>
      <c r="G32" s="14"/>
    </row>
    <row r="33" spans="1:7" ht="12.75">
      <c r="A33" s="36" t="s">
        <v>16</v>
      </c>
      <c r="B33" s="29"/>
      <c r="C33" s="30"/>
      <c r="D33" s="14"/>
      <c r="E33" s="14">
        <f>-E28</f>
        <v>7300</v>
      </c>
      <c r="F33" s="14">
        <f>-F28</f>
        <v>7300</v>
      </c>
      <c r="G33" s="14">
        <f>-G28</f>
        <v>7300</v>
      </c>
    </row>
    <row r="34" spans="2:7" ht="12.75">
      <c r="B34" s="23"/>
      <c r="C34" s="32" t="s">
        <v>17</v>
      </c>
      <c r="D34" s="14"/>
      <c r="E34" s="20">
        <f>E29+E33</f>
        <v>-4158</v>
      </c>
      <c r="F34" s="20">
        <f>F29+F31+F32+F33</f>
        <v>56705.65000000001</v>
      </c>
      <c r="G34" s="20">
        <f>G29+G31+G33</f>
        <v>93643.4</v>
      </c>
    </row>
    <row r="35" spans="3:7" ht="12.75">
      <c r="C35" s="10"/>
      <c r="D35" s="10"/>
      <c r="E35" s="10"/>
      <c r="F35" s="10"/>
      <c r="G35" s="10"/>
    </row>
    <row r="36" spans="1:7" ht="12.75">
      <c r="A36" s="28" t="s">
        <v>11</v>
      </c>
      <c r="B36" s="29"/>
      <c r="C36" s="37"/>
      <c r="D36" s="14">
        <f>-C8</f>
        <v>-108000</v>
      </c>
      <c r="E36" s="14"/>
      <c r="F36" s="14"/>
      <c r="G36" s="14"/>
    </row>
    <row r="37" spans="1:7" ht="12.75">
      <c r="A37" s="28" t="s">
        <v>12</v>
      </c>
      <c r="B37" s="29"/>
      <c r="C37" s="30"/>
      <c r="D37" s="14"/>
      <c r="E37" s="14"/>
      <c r="F37" s="14"/>
      <c r="G37" s="14"/>
    </row>
    <row r="38" spans="2:7" ht="12.75">
      <c r="B38" s="23" t="s">
        <v>13</v>
      </c>
      <c r="C38" s="30"/>
      <c r="D38" s="14"/>
      <c r="E38" s="14"/>
      <c r="F38" s="14"/>
      <c r="G38" s="14">
        <v>10000</v>
      </c>
    </row>
    <row r="39" spans="2:7" ht="12.75">
      <c r="B39" s="23" t="s">
        <v>2</v>
      </c>
      <c r="C39" s="30"/>
      <c r="D39" s="14"/>
      <c r="E39" s="14"/>
      <c r="F39" s="14"/>
      <c r="G39" s="14">
        <f>+D49</f>
        <v>56885</v>
      </c>
    </row>
    <row r="40" spans="2:7" ht="12.75">
      <c r="B40" s="23"/>
      <c r="C40" s="32" t="s">
        <v>21</v>
      </c>
      <c r="D40" s="20">
        <f>SUM(D34:D39)</f>
        <v>-108000</v>
      </c>
      <c r="E40" s="20">
        <f>SUM(E34:E39)</f>
        <v>-4158</v>
      </c>
      <c r="F40" s="20">
        <f>SUM(F34:F39)</f>
        <v>56705.65000000001</v>
      </c>
      <c r="G40" s="20">
        <f>SUM(G34:G39)</f>
        <v>160528.4</v>
      </c>
    </row>
    <row r="41" spans="3:7" ht="12.75">
      <c r="C41" s="10"/>
      <c r="D41" s="10"/>
      <c r="E41" s="10"/>
      <c r="F41" s="10"/>
      <c r="G41" s="10"/>
    </row>
    <row r="42" spans="3:8" ht="12.75">
      <c r="C42" s="10"/>
      <c r="D42" s="10"/>
      <c r="E42" s="10"/>
      <c r="F42" s="10"/>
      <c r="G42" s="10"/>
      <c r="H42" s="10"/>
    </row>
    <row r="43" spans="1:9" ht="12.75">
      <c r="A43" s="28" t="s">
        <v>46</v>
      </c>
      <c r="B43" s="3"/>
      <c r="C43" s="12" t="s">
        <v>19</v>
      </c>
      <c r="D43" s="12">
        <v>73000</v>
      </c>
      <c r="E43" s="13"/>
      <c r="F43" s="13"/>
      <c r="G43" s="13"/>
      <c r="H43" s="1"/>
      <c r="I43" s="1"/>
    </row>
    <row r="44" spans="1:9" ht="12.75">
      <c r="A44" s="2"/>
      <c r="B44" s="2"/>
      <c r="C44" s="14" t="s">
        <v>22</v>
      </c>
      <c r="D44" s="14">
        <f>7300*3</f>
        <v>21900</v>
      </c>
      <c r="E44" s="15" t="s">
        <v>47</v>
      </c>
      <c r="F44" s="15" t="s">
        <v>34</v>
      </c>
      <c r="G44" s="15"/>
      <c r="H44" s="15"/>
      <c r="I44" s="2"/>
    </row>
    <row r="45" spans="1:9" ht="12.75">
      <c r="A45" s="2"/>
      <c r="B45" s="2"/>
      <c r="C45" s="16" t="s">
        <v>23</v>
      </c>
      <c r="D45" s="14">
        <f>+D43-D44</f>
        <v>51100</v>
      </c>
      <c r="E45" s="15"/>
      <c r="F45" s="15"/>
      <c r="G45" s="15"/>
      <c r="H45" s="2"/>
      <c r="I45" s="2"/>
    </row>
    <row r="46" spans="1:7" ht="12.75">
      <c r="A46" s="2"/>
      <c r="B46" s="2"/>
      <c r="C46" s="17" t="s">
        <v>24</v>
      </c>
      <c r="D46" s="18">
        <v>60000</v>
      </c>
      <c r="E46" s="10"/>
      <c r="F46" s="10"/>
      <c r="G46" s="10"/>
    </row>
    <row r="47" spans="1:7" ht="12.75">
      <c r="A47" s="2"/>
      <c r="B47" s="2"/>
      <c r="C47" s="16" t="s">
        <v>25</v>
      </c>
      <c r="D47" s="14">
        <f>+D46-D45</f>
        <v>8900</v>
      </c>
      <c r="E47" s="10"/>
      <c r="F47" s="10"/>
      <c r="G47" s="10"/>
    </row>
    <row r="48" spans="1:7" ht="12.75">
      <c r="A48" s="2"/>
      <c r="B48" s="2"/>
      <c r="C48" s="17" t="s">
        <v>26</v>
      </c>
      <c r="D48" s="18">
        <f>-D47*0.35</f>
        <v>-3115</v>
      </c>
      <c r="E48" s="10"/>
      <c r="F48" s="10"/>
      <c r="G48" s="10"/>
    </row>
    <row r="49" spans="1:7" ht="12.75">
      <c r="A49" s="2"/>
      <c r="B49" s="2"/>
      <c r="C49" s="19" t="s">
        <v>20</v>
      </c>
      <c r="D49" s="20">
        <f>+D46+D48</f>
        <v>56885</v>
      </c>
      <c r="E49" s="10" t="s">
        <v>48</v>
      </c>
      <c r="F49" s="10"/>
      <c r="G49" s="10"/>
    </row>
    <row r="50" spans="3:7" ht="12.75">
      <c r="C50" s="10"/>
      <c r="D50" s="10"/>
      <c r="E50" s="10" t="s">
        <v>34</v>
      </c>
      <c r="F50" s="10"/>
      <c r="G50" s="10"/>
    </row>
    <row r="51" spans="1:7" ht="12.75">
      <c r="A51" s="4" t="s">
        <v>29</v>
      </c>
      <c r="B51" s="7">
        <v>0.1</v>
      </c>
      <c r="C51" s="10"/>
      <c r="D51" s="10"/>
      <c r="E51" s="10"/>
      <c r="F51" s="10"/>
      <c r="G51" s="10"/>
    </row>
    <row r="52" spans="1:7" ht="15">
      <c r="A52" s="5" t="s">
        <v>28</v>
      </c>
      <c r="B52" s="6">
        <f>NPV(0.1,E40,F40,G40)+D40</f>
        <v>55691.5364387678</v>
      </c>
      <c r="C52" s="10"/>
      <c r="D52" s="10"/>
      <c r="E52" s="10"/>
      <c r="F52" s="10"/>
      <c r="G52" s="10"/>
    </row>
    <row r="53" spans="1:7" ht="15">
      <c r="A53" s="5" t="s">
        <v>27</v>
      </c>
      <c r="B53" s="8">
        <f>IRR(D40:G40)</f>
        <v>0.27960122605731774</v>
      </c>
      <c r="C53" s="10"/>
      <c r="D53" s="10"/>
      <c r="E53" s="10"/>
      <c r="F53" s="10"/>
      <c r="G53" s="10"/>
    </row>
    <row r="54" spans="3:7" ht="12.75">
      <c r="C54" s="10"/>
      <c r="D54" s="10"/>
      <c r="E54" s="10"/>
      <c r="F54" s="10"/>
      <c r="G54" s="10"/>
    </row>
    <row r="55" spans="3:7" ht="12.75">
      <c r="C55" s="10"/>
      <c r="D55" s="10"/>
      <c r="E55" s="10"/>
      <c r="F55" s="10"/>
      <c r="G55" s="10"/>
    </row>
    <row r="60" spans="4:8" ht="12.75">
      <c r="D60" s="10"/>
      <c r="H60" s="39"/>
    </row>
  </sheetData>
  <sheetProtection/>
  <printOptions/>
  <pageMargins left="0.75" right="0.5" top="1" bottom="1" header="0" footer="0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IERIC</dc:creator>
  <cp:keywords/>
  <dc:description/>
  <cp:lastModifiedBy>Kari</cp:lastModifiedBy>
  <cp:lastPrinted>2007-04-09T21:22:26Z</cp:lastPrinted>
  <dcterms:created xsi:type="dcterms:W3CDTF">2007-02-07T18:37:00Z</dcterms:created>
  <dcterms:modified xsi:type="dcterms:W3CDTF">2020-11-20T17:29:22Z</dcterms:modified>
  <cp:category/>
  <cp:version/>
  <cp:contentType/>
  <cp:contentStatus/>
</cp:coreProperties>
</file>